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5 - INTERIÉR" sheetId="2" r:id="rId2"/>
  </sheets>
  <definedNames>
    <definedName name="_xlnm.Print_Area" localSheetId="0">'Rekapitulace stavby'!$D$4:$AO$76,'Rekapitulace stavby'!$C$82:$AQ$96</definedName>
    <definedName name="_xlnm._FilterDatabase" localSheetId="1" hidden="1">'D.1.5 - INTERIÉR'!$C$133:$K$305</definedName>
    <definedName name="_xlnm.Print_Area" localSheetId="1">'D.1.5 - INTERIÉR'!$C$4:$J$76,'D.1.5 - INTERIÉR'!$C$82:$J$115,'D.1.5 - INTERIÉR'!$C$121:$J$305</definedName>
    <definedName name="_xlnm.Print_Titles" localSheetId="0">'Rekapitulace stavby'!$92:$92</definedName>
    <definedName name="_xlnm.Print_Titles" localSheetId="1">'D.1.5 - INTERIÉR'!$133:$133</definedName>
  </definedNames>
  <calcPr fullCalcOnLoad="1"/>
</workbook>
</file>

<file path=xl/sharedStrings.xml><?xml version="1.0" encoding="utf-8"?>
<sst xmlns="http://schemas.openxmlformats.org/spreadsheetml/2006/main" count="2612" uniqueCount="614">
  <si>
    <t>Export Komplet</t>
  </si>
  <si>
    <t/>
  </si>
  <si>
    <t>2.0</t>
  </si>
  <si>
    <t>ZAMOK</t>
  </si>
  <si>
    <t>False</t>
  </si>
  <si>
    <t>{6f4a47fe-ee38-4030-a9b4-6206c2f5a00c}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</si>
  <si>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</si>
  <si>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</si>
  <si>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</si>
  <si>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</si>
  <si>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</si>
  <si>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</si>
  <si>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</si>
  <si>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</si>
  <si>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D_1_5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</si>
  <si>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</si>
  <si>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</si>
  <si>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F.b_Interiér</t>
  </si>
  <si>
    <t>KSO:</t>
  </si>
  <si>
    <t>CC-CZ:</t>
  </si>
  <si>
    <t>Místo:</t>
  </si>
  <si>
    <t xml:space="preserve"> </t>
  </si>
  <si>
    <t>Datum:</t>
  </si>
  <si>
    <t>5. 4. 2022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</si>
  <si>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</si>
  <si>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</si>
  <si>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</si>
  <si>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</si>
  <si>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</si>
  <si>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</si>
  <si>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</si>
  <si>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</si>
  <si>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</si>
  <si>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</si>
  <si>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</si>
  <si>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</si>
  <si>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</si>
  <si>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</si>
  <si>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</si>
  <si>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</si>
  <si>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</si>
  <si>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</si>
  <si>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</si>
  <si>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</si>
  <si>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</si>
  <si>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</si>
  <si>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</si>
  <si>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</si>
  <si>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</si>
  <si>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</si>
  <si>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</si>
  <si>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</si>
  <si>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</si>
  <si>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</si>
  <si>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</si>
  <si>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</si>
  <si>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</si>
  <si>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</si>
  <si>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</si>
  <si>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</si>
  <si>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</si>
  <si>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</si>
  <si>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</si>
  <si>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</si>
  <si>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</si>
  <si>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</si>
  <si>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</si>
  <si>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</si>
  <si>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</si>
  <si>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</si>
  <si>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</si>
  <si>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</si>
  <si>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</si>
  <si>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</si>
  <si>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</si>
  <si>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</si>
  <si>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</si>
  <si>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</si>
  <si>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D.1.5</t>
  </si>
  <si>
    <t>INTERIÉR</t>
  </si>
  <si>
    <t>STA</t>
  </si>
  <si>
    <t>1</t>
  </si>
  <si>
    <t>{ab4672f0-0c88-4191-833b-12314794940f}</t>
  </si>
  <si>
    <t>2</t>
  </si>
  <si>
    <t>KRYCÍ LIST SOUPISU PRACÍ</t>
  </si>
  <si>
    <t>Objekt:</t>
  </si>
  <si>
    <t>D.1.5 - INTERIÉR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</si>
  <si>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</si>
  <si>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</si>
  <si>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</si>
  <si>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</si>
  <si>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</si>
  <si>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</si>
  <si>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</si>
  <si>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D1 - Skříně</t>
  </si>
  <si>
    <t>D2 - Kuchyňky</t>
  </si>
  <si>
    <t>D3 - Stoly</t>
  </si>
  <si>
    <t>D4 - Posluchárenské sezení</t>
  </si>
  <si>
    <t>D5 - Sedací nábytek</t>
  </si>
  <si>
    <t>D6 - Doplňky</t>
  </si>
  <si>
    <t>D7 - Doplňky - toalety</t>
  </si>
  <si>
    <t>HZS - Hodinové zúčtovací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</si>
  <si>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</si>
  <si>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</si>
  <si>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</si>
  <si>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</si>
  <si>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</si>
  <si>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</si>
  <si>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</si>
  <si>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</si>
  <si>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</si>
  <si>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</si>
  <si>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</si>
  <si>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</si>
  <si>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</si>
  <si>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</si>
  <si>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</si>
  <si>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</si>
  <si>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</si>
  <si>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</si>
  <si>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</si>
  <si>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</si>
  <si>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</si>
  <si>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</si>
  <si>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</si>
  <si>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</si>
  <si>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Skříně</t>
  </si>
  <si>
    <t>ROZPOCET</t>
  </si>
  <si>
    <t>K</t>
  </si>
  <si>
    <t>100</t>
  </si>
  <si>
    <t>skříň policová 800/450/2100, plná dvířka</t>
  </si>
  <si>
    <t>ks</t>
  </si>
  <si>
    <t>4</t>
  </si>
  <si>
    <t>101</t>
  </si>
  <si>
    <t>skříň policová 700/450/2100, plná dvířka</t>
  </si>
  <si>
    <t>3</t>
  </si>
  <si>
    <t>102</t>
  </si>
  <si>
    <t>skříň policová 800/450/2100, horní prosklená dvířka</t>
  </si>
  <si>
    <t>6</t>
  </si>
  <si>
    <t>103</t>
  </si>
  <si>
    <t>skříň policová 800/450/2100, plná dvířka - nika</t>
  </si>
  <si>
    <t>8</t>
  </si>
  <si>
    <t>5</t>
  </si>
  <si>
    <t>104</t>
  </si>
  <si>
    <t>skříň policová 800/450/2100, zásuvky-plná dvířka</t>
  </si>
  <si>
    <t>10</t>
  </si>
  <si>
    <t>105</t>
  </si>
  <si>
    <t>skříň policová 800/450/2100, zásuvky-horní nika</t>
  </si>
  <si>
    <t>12</t>
  </si>
  <si>
    <t>7</t>
  </si>
  <si>
    <t>106</t>
  </si>
  <si>
    <t>skříň policová, 600/450/2100, zásuvky-horní nika</t>
  </si>
  <si>
    <t>14</t>
  </si>
  <si>
    <t>107</t>
  </si>
  <si>
    <t>skříň policová, 600/450/2100, plná dvířka</t>
  </si>
  <si>
    <t>16</t>
  </si>
  <si>
    <t>9</t>
  </si>
  <si>
    <t>108</t>
  </si>
  <si>
    <t>regál spisový, 300/450/2100</t>
  </si>
  <si>
    <t>18</t>
  </si>
  <si>
    <t>109</t>
  </si>
  <si>
    <t>skříň policová 350/600/2100, plná dvířka</t>
  </si>
  <si>
    <t>20</t>
  </si>
  <si>
    <t>11</t>
  </si>
  <si>
    <t>110</t>
  </si>
  <si>
    <t>skříň policová, 1000/600/2100, plná dvířka</t>
  </si>
  <si>
    <t>22</t>
  </si>
  <si>
    <t>111</t>
  </si>
  <si>
    <t>skříň kancelář děkana</t>
  </si>
  <si>
    <t>24</t>
  </si>
  <si>
    <t>13</t>
  </si>
  <si>
    <t>112</t>
  </si>
  <si>
    <t>26</t>
  </si>
  <si>
    <t>113</t>
  </si>
  <si>
    <t>skříň policová, 800/450/2100, plná dvířka, mč 112</t>
  </si>
  <si>
    <t>28</t>
  </si>
  <si>
    <t>114</t>
  </si>
  <si>
    <t>skříň policová, 800/450/2100, plná dvířka-nika, mč 112</t>
  </si>
  <si>
    <t>30</t>
  </si>
  <si>
    <t>115</t>
  </si>
  <si>
    <t>skříň policová, 600/450/2100, plná dvířka-horní nika, mč 112</t>
  </si>
  <si>
    <t>32</t>
  </si>
  <si>
    <t>17</t>
  </si>
  <si>
    <t>116</t>
  </si>
  <si>
    <t>skříň šatní 1000/600/2100</t>
  </si>
  <si>
    <t>34</t>
  </si>
  <si>
    <t>117</t>
  </si>
  <si>
    <t>skříň šatní 600/600/2100</t>
  </si>
  <si>
    <t>36</t>
  </si>
  <si>
    <t>19</t>
  </si>
  <si>
    <t>118</t>
  </si>
  <si>
    <t>skříň šatní 350/600/2100</t>
  </si>
  <si>
    <t>38</t>
  </si>
  <si>
    <t>120</t>
  </si>
  <si>
    <t>skříň šatní 600/450/2100, šatní výsuv, pravé otevírání</t>
  </si>
  <si>
    <t>42</t>
  </si>
  <si>
    <t>119</t>
  </si>
  <si>
    <t>skříň šatní 600/450/2100, šatní výsuv, levé otevírání</t>
  </si>
  <si>
    <t>40</t>
  </si>
  <si>
    <t>121</t>
  </si>
  <si>
    <t>skříňka šatní kovová 600/500/1920</t>
  </si>
  <si>
    <t>44</t>
  </si>
  <si>
    <t>23</t>
  </si>
  <si>
    <t>122</t>
  </si>
  <si>
    <t>třídící regál na poštu 1000/450/2100</t>
  </si>
  <si>
    <t>46</t>
  </si>
  <si>
    <t>123</t>
  </si>
  <si>
    <t>skříň na klíče 800/450/2100</t>
  </si>
  <si>
    <t>48</t>
  </si>
  <si>
    <t>25</t>
  </si>
  <si>
    <t>124</t>
  </si>
  <si>
    <t>knihovní regál 900/300/2100</t>
  </si>
  <si>
    <t>50</t>
  </si>
  <si>
    <t>125</t>
  </si>
  <si>
    <t>knihovní regál 800/300/2100</t>
  </si>
  <si>
    <t>52</t>
  </si>
  <si>
    <t>27</t>
  </si>
  <si>
    <t>126</t>
  </si>
  <si>
    <t>knihovní regál 750/300/2100</t>
  </si>
  <si>
    <t>54</t>
  </si>
  <si>
    <t>127</t>
  </si>
  <si>
    <t>knihovní regál 600/300/2100</t>
  </si>
  <si>
    <t>56</t>
  </si>
  <si>
    <t>29</t>
  </si>
  <si>
    <t>128</t>
  </si>
  <si>
    <t>knihovní regál 300/300/2100</t>
  </si>
  <si>
    <t>58</t>
  </si>
  <si>
    <t>129</t>
  </si>
  <si>
    <t>knihovní regál 290/300/2100</t>
  </si>
  <si>
    <t>60</t>
  </si>
  <si>
    <t>31</t>
  </si>
  <si>
    <t>130</t>
  </si>
  <si>
    <t>knihovní regál 300/300/2100 koncový pravý</t>
  </si>
  <si>
    <t>62</t>
  </si>
  <si>
    <t>131</t>
  </si>
  <si>
    <t>knihovní regál 300/300/2100 koncový levý</t>
  </si>
  <si>
    <t>64</t>
  </si>
  <si>
    <t>33</t>
  </si>
  <si>
    <t>132</t>
  </si>
  <si>
    <t>knihovní regál 900/300/1100</t>
  </si>
  <si>
    <t>66</t>
  </si>
  <si>
    <t>133</t>
  </si>
  <si>
    <t>knihovní regál 600/300/1100</t>
  </si>
  <si>
    <t>68</t>
  </si>
  <si>
    <t>35</t>
  </si>
  <si>
    <t>134</t>
  </si>
  <si>
    <t>knihovní regál 300/300/1100</t>
  </si>
  <si>
    <t>70</t>
  </si>
  <si>
    <t>135</t>
  </si>
  <si>
    <t>regál DTD police 600/450/1800</t>
  </si>
  <si>
    <t>72</t>
  </si>
  <si>
    <t>37</t>
  </si>
  <si>
    <t>136</t>
  </si>
  <si>
    <t>regál DTD police 600/500/1800</t>
  </si>
  <si>
    <t>74</t>
  </si>
  <si>
    <t>136.1</t>
  </si>
  <si>
    <t>regál DTD police 750/450/1800</t>
  </si>
  <si>
    <t>76</t>
  </si>
  <si>
    <t>39</t>
  </si>
  <si>
    <t>137</t>
  </si>
  <si>
    <t>regál DTD police 750/600/1800</t>
  </si>
  <si>
    <t>78</t>
  </si>
  <si>
    <t>138</t>
  </si>
  <si>
    <t>regál DTD police 900/350/1800</t>
  </si>
  <si>
    <t>80</t>
  </si>
  <si>
    <t>41</t>
  </si>
  <si>
    <t>139</t>
  </si>
  <si>
    <t>regál DTD police 900/450/1800</t>
  </si>
  <si>
    <t>82</t>
  </si>
  <si>
    <t>140</t>
  </si>
  <si>
    <t>regál DTD police 900/600/1800</t>
  </si>
  <si>
    <t>84</t>
  </si>
  <si>
    <t>43</t>
  </si>
  <si>
    <t>141</t>
  </si>
  <si>
    <t>kartotéka 450/600/1340, celodřevěná, zásuvková</t>
  </si>
  <si>
    <t>86</t>
  </si>
  <si>
    <t>142</t>
  </si>
  <si>
    <t>skříňka policová 800/450/1100, plná dvířka</t>
  </si>
  <si>
    <t>88</t>
  </si>
  <si>
    <t>45</t>
  </si>
  <si>
    <t>143</t>
  </si>
  <si>
    <t>skříňka šuplíková 800/450/1100</t>
  </si>
  <si>
    <t>90</t>
  </si>
  <si>
    <t>144</t>
  </si>
  <si>
    <t>skříňka policová 600/450/1100, plná dvířka</t>
  </si>
  <si>
    <t>92</t>
  </si>
  <si>
    <t>47</t>
  </si>
  <si>
    <t>145</t>
  </si>
  <si>
    <t>skříňka nika 350/450/1100</t>
  </si>
  <si>
    <t>94</t>
  </si>
  <si>
    <t>146</t>
  </si>
  <si>
    <t>skříňa šuplíková 400/450/1100</t>
  </si>
  <si>
    <t>96</t>
  </si>
  <si>
    <t>49</t>
  </si>
  <si>
    <t>147</t>
  </si>
  <si>
    <t>skříňka policová 730/450/900, pod parapetem</t>
  </si>
  <si>
    <t>98</t>
  </si>
  <si>
    <t>148</t>
  </si>
  <si>
    <t>skříňka policová 1350/700/750, plná dvířka</t>
  </si>
  <si>
    <t>51</t>
  </si>
  <si>
    <t>149</t>
  </si>
  <si>
    <t>skříňka policová 800/700/750, plná dvířka</t>
  </si>
  <si>
    <t>150</t>
  </si>
  <si>
    <t>skříňka policová 900/450/750, plná dvířka</t>
  </si>
  <si>
    <t>53</t>
  </si>
  <si>
    <t>151</t>
  </si>
  <si>
    <t>skříňka nika 900/450/750</t>
  </si>
  <si>
    <t>152</t>
  </si>
  <si>
    <t>skříňka policová 600/600/750, plná dvířka</t>
  </si>
  <si>
    <t>55</t>
  </si>
  <si>
    <t>153</t>
  </si>
  <si>
    <t>skříňka policová 600/450/750 plná dvířka</t>
  </si>
  <si>
    <t>154</t>
  </si>
  <si>
    <t>skříňka šuplíková 900/450/600</t>
  </si>
  <si>
    <t>57</t>
  </si>
  <si>
    <t>155</t>
  </si>
  <si>
    <t>skříňka pod kopírku 800/700/350</t>
  </si>
  <si>
    <t>156</t>
  </si>
  <si>
    <t>šuplíkový kontejner 450/600/600, nábytková kolečka</t>
  </si>
  <si>
    <t>59</t>
  </si>
  <si>
    <t>157</t>
  </si>
  <si>
    <t>nástavec 1276/600/1000</t>
  </si>
  <si>
    <t>158</t>
  </si>
  <si>
    <t>nástavec 1000/600/1000</t>
  </si>
  <si>
    <t>61</t>
  </si>
  <si>
    <t>159</t>
  </si>
  <si>
    <t>nástavec 600/600/1000, levé otevírání</t>
  </si>
  <si>
    <t>160</t>
  </si>
  <si>
    <t>nástavec 350/600/1000</t>
  </si>
  <si>
    <t>63</t>
  </si>
  <si>
    <t>161</t>
  </si>
  <si>
    <t>nástavec 1200/450/1000</t>
  </si>
  <si>
    <t>162</t>
  </si>
  <si>
    <t>nástavec 1000/450/1000</t>
  </si>
  <si>
    <t>65</t>
  </si>
  <si>
    <t>163</t>
  </si>
  <si>
    <t>nástavec 800/450/1000</t>
  </si>
  <si>
    <t>164</t>
  </si>
  <si>
    <t>nástavec 600/450/1000, levé otevírání</t>
  </si>
  <si>
    <t>67</t>
  </si>
  <si>
    <t>165</t>
  </si>
  <si>
    <t>nástavec 600/450/1000, pravé otevírání</t>
  </si>
  <si>
    <t>166</t>
  </si>
  <si>
    <t>nástavec 300/450/1000</t>
  </si>
  <si>
    <t>69</t>
  </si>
  <si>
    <t>167</t>
  </si>
  <si>
    <t>nástavec koncový levý 1276/600/1000</t>
  </si>
  <si>
    <t>168</t>
  </si>
  <si>
    <t>nástavec koncový pravý 1276/600/1000</t>
  </si>
  <si>
    <t>71</t>
  </si>
  <si>
    <t>169</t>
  </si>
  <si>
    <t>nástavec rohový 1276/780/1000</t>
  </si>
  <si>
    <t>170</t>
  </si>
  <si>
    <t>nástavec rohový 1276/820/1000</t>
  </si>
  <si>
    <t>73</t>
  </si>
  <si>
    <t>171</t>
  </si>
  <si>
    <t>nástavec rohový 1276/930/1000</t>
  </si>
  <si>
    <t>172</t>
  </si>
  <si>
    <t>nástavec rohový 1450/625/1000</t>
  </si>
  <si>
    <t>75</t>
  </si>
  <si>
    <t>173</t>
  </si>
  <si>
    <t>nástavec 800/450/380</t>
  </si>
  <si>
    <t>174</t>
  </si>
  <si>
    <t>nástavec 700/450/380</t>
  </si>
  <si>
    <t>77</t>
  </si>
  <si>
    <t>175</t>
  </si>
  <si>
    <t>doměrek 3100/150</t>
  </si>
  <si>
    <t>176</t>
  </si>
  <si>
    <t>doměrek 3100/110</t>
  </si>
  <si>
    <t>79</t>
  </si>
  <si>
    <t>177</t>
  </si>
  <si>
    <t>doměrek 3100/100</t>
  </si>
  <si>
    <t>178</t>
  </si>
  <si>
    <t>doměrek 3100/50</t>
  </si>
  <si>
    <t>81</t>
  </si>
  <si>
    <t>179</t>
  </si>
  <si>
    <t>doměrek 2100/50</t>
  </si>
  <si>
    <t>D2</t>
  </si>
  <si>
    <t>Kuchyňky</t>
  </si>
  <si>
    <t>190</t>
  </si>
  <si>
    <t>kuchyňka malá 1276/600/2100</t>
  </si>
  <si>
    <t>83</t>
  </si>
  <si>
    <t>191</t>
  </si>
  <si>
    <t>kuchyňka studijní oddělení 1726/600/2100</t>
  </si>
  <si>
    <t>192</t>
  </si>
  <si>
    <t>kuchyňka děkanát 2850/600/2100</t>
  </si>
  <si>
    <t>D3</t>
  </si>
  <si>
    <t>Stoly</t>
  </si>
  <si>
    <t>85</t>
  </si>
  <si>
    <t>200</t>
  </si>
  <si>
    <t>kancelářský stůl L, levý, 2500/1300/750</t>
  </si>
  <si>
    <t>201</t>
  </si>
  <si>
    <t>kancelářský stůl L, levý, 2500/1600/750</t>
  </si>
  <si>
    <t>87</t>
  </si>
  <si>
    <t>202</t>
  </si>
  <si>
    <t>kancelářský stůl L, pravý, 2500/1300/750</t>
  </si>
  <si>
    <t>203</t>
  </si>
  <si>
    <t>kancelářský stůl L, pravý, 2500/1600/750</t>
  </si>
  <si>
    <t>89</t>
  </si>
  <si>
    <t>204</t>
  </si>
  <si>
    <t>kancelářský stůl jednací, 4300/1500/750</t>
  </si>
  <si>
    <t>205</t>
  </si>
  <si>
    <t>kancelářský stůl jednací, 4300/1800/750</t>
  </si>
  <si>
    <t>180</t>
  </si>
  <si>
    <t>91</t>
  </si>
  <si>
    <t>206</t>
  </si>
  <si>
    <t>pracovní stůl děkan</t>
  </si>
  <si>
    <t>182</t>
  </si>
  <si>
    <t>207</t>
  </si>
  <si>
    <t>pracovní stůl asistentka děkana</t>
  </si>
  <si>
    <t>184</t>
  </si>
  <si>
    <t>93</t>
  </si>
  <si>
    <t>208</t>
  </si>
  <si>
    <t>konferenční stůl velký</t>
  </si>
  <si>
    <t>186</t>
  </si>
  <si>
    <t>209</t>
  </si>
  <si>
    <t>kancelářský stůl 104</t>
  </si>
  <si>
    <t>188</t>
  </si>
  <si>
    <t>95</t>
  </si>
  <si>
    <t>210</t>
  </si>
  <si>
    <t>kancelářský stůl 124</t>
  </si>
  <si>
    <t>211</t>
  </si>
  <si>
    <t>stůl vrátnice</t>
  </si>
  <si>
    <t>97</t>
  </si>
  <si>
    <t>212</t>
  </si>
  <si>
    <t>kancelářský stůl 1800/700/750</t>
  </si>
  <si>
    <t>194</t>
  </si>
  <si>
    <t>213</t>
  </si>
  <si>
    <t>stůl 1800/700/750</t>
  </si>
  <si>
    <t>196</t>
  </si>
  <si>
    <t>99</t>
  </si>
  <si>
    <t>214</t>
  </si>
  <si>
    <t>stůl 1000/700/750</t>
  </si>
  <si>
    <t>198</t>
  </si>
  <si>
    <t>215</t>
  </si>
  <si>
    <t>stůl 1000/600/750</t>
  </si>
  <si>
    <t>216</t>
  </si>
  <si>
    <t>stůl denní místnost 1500/800/750</t>
  </si>
  <si>
    <t>217</t>
  </si>
  <si>
    <t>stůl dílenský 1700/685/840</t>
  </si>
  <si>
    <t>218</t>
  </si>
  <si>
    <t>konferenční stolek 600/600/500</t>
  </si>
  <si>
    <t>219</t>
  </si>
  <si>
    <t>výsuv klávesnice</t>
  </si>
  <si>
    <t>220</t>
  </si>
  <si>
    <t>stůl studovna 2200/1200/750</t>
  </si>
  <si>
    <t>221</t>
  </si>
  <si>
    <t>stůl studovna 1500/1000/750</t>
  </si>
  <si>
    <t>222</t>
  </si>
  <si>
    <t>stolek galerie studovna</t>
  </si>
  <si>
    <t>223</t>
  </si>
  <si>
    <t>stolek PC studovna</t>
  </si>
  <si>
    <t>224</t>
  </si>
  <si>
    <t>skládací konferenční stůl 1200/600/725</t>
  </si>
  <si>
    <t>225</t>
  </si>
  <si>
    <t>lavice PC</t>
  </si>
  <si>
    <t>226</t>
  </si>
  <si>
    <t>lavice PC imobil</t>
  </si>
  <si>
    <t>227a</t>
  </si>
  <si>
    <t>katedra malá pravá 1250/700/750</t>
  </si>
  <si>
    <t>227b</t>
  </si>
  <si>
    <t>katedra malá levá 1250/700/750</t>
  </si>
  <si>
    <t>-1548169270</t>
  </si>
  <si>
    <t>228</t>
  </si>
  <si>
    <t>katedra velká pravá 1800/700/750</t>
  </si>
  <si>
    <t>229</t>
  </si>
  <si>
    <t>katedra velká levá 1800/700/750</t>
  </si>
  <si>
    <t>230</t>
  </si>
  <si>
    <t>katedra PC učebna</t>
  </si>
  <si>
    <t>D4</t>
  </si>
  <si>
    <t>Posluchárenské sezení</t>
  </si>
  <si>
    <t>250</t>
  </si>
  <si>
    <t>posluchárenské sezení - střední řada (sedák/opěrák/stoleček)</t>
  </si>
  <si>
    <t>232</t>
  </si>
  <si>
    <t>251</t>
  </si>
  <si>
    <t>posluchárenské sezení - střední řada stupňovitá část (sedák/opěrák/stoleček)</t>
  </si>
  <si>
    <t>234</t>
  </si>
  <si>
    <t>252</t>
  </si>
  <si>
    <t>posluchárenské sezení - poslední řada (sedák/opěrák)</t>
  </si>
  <si>
    <t>236</t>
  </si>
  <si>
    <t>253</t>
  </si>
  <si>
    <t>posluchárenské sezení - první řada (sedák/opěrák/stoleček/přední krytování)</t>
  </si>
  <si>
    <t>238</t>
  </si>
  <si>
    <t>254</t>
  </si>
  <si>
    <t>posluchárenské sezení - čelo (stoleček/přední krytování)</t>
  </si>
  <si>
    <t>240</t>
  </si>
  <si>
    <t>255</t>
  </si>
  <si>
    <t>posluchárenské sezení - imobil</t>
  </si>
  <si>
    <t>242</t>
  </si>
  <si>
    <t>D5</t>
  </si>
  <si>
    <t>Sedací nábytek</t>
  </si>
  <si>
    <t>300</t>
  </si>
  <si>
    <t>konferenční židle, stohovatelná</t>
  </si>
  <si>
    <t>244</t>
  </si>
  <si>
    <t>301</t>
  </si>
  <si>
    <t>Neobsazená položka</t>
  </si>
  <si>
    <t>246</t>
  </si>
  <si>
    <t>302</t>
  </si>
  <si>
    <t>kancelářská židle na kolečkách s kovovými područkami</t>
  </si>
  <si>
    <t>248</t>
  </si>
  <si>
    <t>303</t>
  </si>
  <si>
    <t>rozkládácí sedačka</t>
  </si>
  <si>
    <t>304</t>
  </si>
  <si>
    <t>židle dřevěná učebnová, stohovatelná</t>
  </si>
  <si>
    <t>305</t>
  </si>
  <si>
    <t>židle PC učebna</t>
  </si>
  <si>
    <t>306</t>
  </si>
  <si>
    <t>konferenční židle s odnímatelným, sklopným pultíkem</t>
  </si>
  <si>
    <t>256</t>
  </si>
  <si>
    <t>307</t>
  </si>
  <si>
    <t>šatní lavička 900/390/450</t>
  </si>
  <si>
    <t>258</t>
  </si>
  <si>
    <t>308</t>
  </si>
  <si>
    <t>šatní lavička 600/390/450</t>
  </si>
  <si>
    <t>260</t>
  </si>
  <si>
    <t>309</t>
  </si>
  <si>
    <t>trojmístná lavice</t>
  </si>
  <si>
    <t>262</t>
  </si>
  <si>
    <t>D6</t>
  </si>
  <si>
    <t>Doplňky</t>
  </si>
  <si>
    <t>400</t>
  </si>
  <si>
    <t>šatní stěna do učeben</t>
  </si>
  <si>
    <t>264</t>
  </si>
  <si>
    <t>401</t>
  </si>
  <si>
    <t>šatní stěna do kanceláře 4 háčky</t>
  </si>
  <si>
    <t>266</t>
  </si>
  <si>
    <t>402</t>
  </si>
  <si>
    <t>šatní stěna do kanceláře 2 háčky</t>
  </si>
  <si>
    <t>268</t>
  </si>
  <si>
    <t>403</t>
  </si>
  <si>
    <t>stojanový věšák</t>
  </si>
  <si>
    <t>270</t>
  </si>
  <si>
    <t>404</t>
  </si>
  <si>
    <t>koš kancelářský 12 l</t>
  </si>
  <si>
    <t>272</t>
  </si>
  <si>
    <t>405</t>
  </si>
  <si>
    <t>odpadkový koš 16-20 l</t>
  </si>
  <si>
    <t>274</t>
  </si>
  <si>
    <t>406</t>
  </si>
  <si>
    <t>stolový nástavec</t>
  </si>
  <si>
    <t>276</t>
  </si>
  <si>
    <t>407</t>
  </si>
  <si>
    <t>korková nástěnka 1200/900</t>
  </si>
  <si>
    <t>278</t>
  </si>
  <si>
    <t>408</t>
  </si>
  <si>
    <t>závěsný panel na klíče</t>
  </si>
  <si>
    <t>280</t>
  </si>
  <si>
    <t>409</t>
  </si>
  <si>
    <t>lékárnička na zeď</t>
  </si>
  <si>
    <t>282</t>
  </si>
  <si>
    <t>410</t>
  </si>
  <si>
    <t>nástěnný panel na nářadí</t>
  </si>
  <si>
    <t>284</t>
  </si>
  <si>
    <t>411</t>
  </si>
  <si>
    <t>trezor nábytkový</t>
  </si>
  <si>
    <t>286</t>
  </si>
  <si>
    <t>420</t>
  </si>
  <si>
    <t>školní pylonová tabule, 2 posuvné plochy 3000/1200</t>
  </si>
  <si>
    <t>288</t>
  </si>
  <si>
    <t>421</t>
  </si>
  <si>
    <t>tabule bílá keramická 1500/1000</t>
  </si>
  <si>
    <t>290</t>
  </si>
  <si>
    <t>422</t>
  </si>
  <si>
    <t>flipchart</t>
  </si>
  <si>
    <t>292</t>
  </si>
  <si>
    <t>D7</t>
  </si>
  <si>
    <t>Doplňky - toalety</t>
  </si>
  <si>
    <t>500</t>
  </si>
  <si>
    <t>koš na papírové ručníky</t>
  </si>
  <si>
    <t>296</t>
  </si>
  <si>
    <t>501</t>
  </si>
  <si>
    <t>zásobník papírových ručníků</t>
  </si>
  <si>
    <t>298</t>
  </si>
  <si>
    <t>502</t>
  </si>
  <si>
    <t>elektrický osoušeč rukou</t>
  </si>
  <si>
    <t>503</t>
  </si>
  <si>
    <t>dávkovač tekutého mýdla</t>
  </si>
  <si>
    <t>504</t>
  </si>
  <si>
    <t>zásobník toaletního papíru</t>
  </si>
  <si>
    <t>505</t>
  </si>
  <si>
    <t>koš na hygienické potřeby</t>
  </si>
  <si>
    <t>506</t>
  </si>
  <si>
    <t>držák wc kartáče</t>
  </si>
  <si>
    <t>507</t>
  </si>
  <si>
    <t>zásobník hygienických sáčků</t>
  </si>
  <si>
    <t>310</t>
  </si>
  <si>
    <t>508</t>
  </si>
  <si>
    <t>šatní dvojháček</t>
  </si>
  <si>
    <t>312</t>
  </si>
  <si>
    <t>509</t>
  </si>
  <si>
    <t>zrcadlo 450/1000</t>
  </si>
  <si>
    <t>314</t>
  </si>
  <si>
    <t>510</t>
  </si>
  <si>
    <t>zrcadlo sklopné imobil 400/600</t>
  </si>
  <si>
    <t>316</t>
  </si>
  <si>
    <t>511</t>
  </si>
  <si>
    <t>drátěná polička do sprchy</t>
  </si>
  <si>
    <t>318</t>
  </si>
  <si>
    <t>512</t>
  </si>
  <si>
    <t>automatický osvěžovač vzduchu</t>
  </si>
  <si>
    <t>320</t>
  </si>
  <si>
    <t>513</t>
  </si>
  <si>
    <t>dávkovač dezinfekce</t>
  </si>
  <si>
    <t>322</t>
  </si>
  <si>
    <t>514</t>
  </si>
  <si>
    <t>Zásobník toaletního papíru (role 190-240 mm)</t>
  </si>
  <si>
    <t>324</t>
  </si>
  <si>
    <t>HZS</t>
  </si>
  <si>
    <t>Hodinové zúčtovací sazby</t>
  </si>
  <si>
    <t>HZS1R00</t>
  </si>
  <si>
    <t>Hodinová zúčtovací sazba _ Demontáž, uskladnění, úprava popisů, zpětná montáž tabulí inf. systému - 95 ks</t>
  </si>
  <si>
    <t>hod</t>
  </si>
  <si>
    <t>262144</t>
  </si>
  <si>
    <t>326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</si>
</sst>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horizontal="center" vertical="center"/>
    </xf>
    <xf numFmtId="0" fontId="30" fillId="2" borderId="0" xfId="0" applyFont="1" applyFill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/>
    </xf>
    <xf numFmtId="4" fontId="30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4" fontId="21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28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L14" s="18"/>
      <c r="AM14" s="18"/>
      <c r="AN14" s="30" t="s">
        <v>28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30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30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7"/>
    </row>
    <row r="29" spans="1:57" s="3" customFormat="1" ht="14.4" customHeight="1">
      <c r="A29" s="3"/>
      <c r="B29" s="42"/>
      <c r="C29" s="43"/>
      <c r="D29" s="28" t="s">
        <v>37</v>
      </c>
      <c r="E29" s="43"/>
      <c r="F29" s="28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1:57" s="3" customFormat="1" ht="14.4" customHeight="1">
      <c r="A30" s="3"/>
      <c r="B30" s="42"/>
      <c r="C30" s="43"/>
      <c r="D30" s="43"/>
      <c r="E30" s="43"/>
      <c r="F30" s="28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1:57" s="3" customFormat="1" ht="14.4" customHeight="1" hidden="1">
      <c r="A31" s="3"/>
      <c r="B31" s="42"/>
      <c r="C31" s="43"/>
      <c r="D31" s="43"/>
      <c r="E31" s="43"/>
      <c r="F31" s="28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1:57" s="3" customFormat="1" ht="14.4" customHeight="1" hidden="1">
      <c r="A32" s="3"/>
      <c r="B32" s="42"/>
      <c r="C32" s="43"/>
      <c r="D32" s="43"/>
      <c r="E32" s="43"/>
      <c r="F32" s="28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1:57" s="3" customFormat="1" ht="14.4" customHeight="1" hidden="1">
      <c r="A33" s="3"/>
      <c r="B33" s="42"/>
      <c r="C33" s="43"/>
      <c r="D33" s="43"/>
      <c r="E33" s="43"/>
      <c r="F33" s="28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pans="1:57" s="2" customFormat="1" ht="25.9" customHeight="1">
      <c r="A35" s="34"/>
      <c r="B35" s="35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pans="2:44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5"/>
      <c r="C49" s="56"/>
      <c r="D49" s="57" t="s">
        <v>46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47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4"/>
      <c r="B60" s="35"/>
      <c r="C60" s="36"/>
      <c r="D60" s="60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48</v>
      </c>
      <c r="AI60" s="38"/>
      <c r="AJ60" s="38"/>
      <c r="AK60" s="38"/>
      <c r="AL60" s="38"/>
      <c r="AM60" s="60" t="s">
        <v>49</v>
      </c>
      <c r="AN60" s="38"/>
      <c r="AO60" s="38"/>
      <c r="AP60" s="36"/>
      <c r="AQ60" s="36"/>
      <c r="AR60" s="40"/>
      <c r="BE60" s="34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4"/>
      <c r="B64" s="35"/>
      <c r="C64" s="36"/>
      <c r="D64" s="57" t="s">
        <v>50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51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4"/>
      <c r="B75" s="35"/>
      <c r="C75" s="36"/>
      <c r="D75" s="60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48</v>
      </c>
      <c r="AI75" s="38"/>
      <c r="AJ75" s="38"/>
      <c r="AK75" s="38"/>
      <c r="AL75" s="38"/>
      <c r="AM75" s="60" t="s">
        <v>49</v>
      </c>
      <c r="AN75" s="38"/>
      <c r="AO75" s="38"/>
      <c r="AP75" s="36"/>
      <c r="AQ75" s="36"/>
      <c r="AR75" s="40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pans="1:57" s="2" customFormat="1" ht="6.95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pans="1:57" s="2" customFormat="1" ht="6.95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pans="1:57" s="2" customFormat="1" ht="24.95" customHeight="1">
      <c r="A82" s="34"/>
      <c r="B82" s="35"/>
      <c r="C82" s="19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pans="1:57" s="4" customFormat="1" ht="12" customHeight="1">
      <c r="A84" s="4"/>
      <c r="B84" s="66"/>
      <c r="C84" s="28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D_1_5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pans="1:57" s="5" customFormat="1" ht="36.95" customHeight="1">
      <c r="A85" s="5"/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F.b_Interiér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pans="1:5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5" t="str">
        <f>IF(AN8="","",AN8)</f>
        <v>5. 4. 2022</v>
      </c>
      <c r="AN87" s="75"/>
      <c r="AO87" s="36"/>
      <c r="AP87" s="36"/>
      <c r="AQ87" s="36"/>
      <c r="AR87" s="40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pans="1:57" s="2" customFormat="1" ht="15.1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7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29</v>
      </c>
      <c r="AJ89" s="36"/>
      <c r="AK89" s="36"/>
      <c r="AL89" s="36"/>
      <c r="AM89" s="76" t="str">
        <f>IF(E17="","",E17)</f>
        <v xml:space="preserve"> </v>
      </c>
      <c r="AN89" s="67"/>
      <c r="AO89" s="67"/>
      <c r="AP89" s="67"/>
      <c r="AQ89" s="36"/>
      <c r="AR89" s="40"/>
      <c r="AS89" s="77" t="s">
        <v>53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pans="1:57" s="2" customFormat="1" ht="15.15" customHeight="1">
      <c r="A90" s="34"/>
      <c r="B90" s="35"/>
      <c r="C90" s="28" t="s">
        <v>27</v>
      </c>
      <c r="D90" s="36"/>
      <c r="E90" s="36"/>
      <c r="F90" s="36"/>
      <c r="G90" s="36"/>
      <c r="H90" s="36"/>
      <c r="I90" s="36"/>
      <c r="J90" s="36"/>
      <c r="K90" s="36"/>
      <c r="L90" s="67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31</v>
      </c>
      <c r="AJ90" s="36"/>
      <c r="AK90" s="36"/>
      <c r="AL90" s="36"/>
      <c r="AM90" s="76" t="str">
        <f>IF(E20="","",E20)</f>
        <v xml:space="preserve"> 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pans="1:57" s="2" customFormat="1" ht="29.25" customHeight="1">
      <c r="A92" s="34"/>
      <c r="B92" s="35"/>
      <c r="C92" s="89" t="s">
        <v>54</v>
      </c>
      <c r="D92" s="90"/>
      <c r="E92" s="90"/>
      <c r="F92" s="90"/>
      <c r="G92" s="90"/>
      <c r="H92" s="91"/>
      <c r="I92" s="92" t="s">
        <v>55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56</v>
      </c>
      <c r="AH92" s="90"/>
      <c r="AI92" s="90"/>
      <c r="AJ92" s="90"/>
      <c r="AK92" s="90"/>
      <c r="AL92" s="90"/>
      <c r="AM92" s="90"/>
      <c r="AN92" s="92" t="s">
        <v>57</v>
      </c>
      <c r="AO92" s="90"/>
      <c r="AP92" s="94"/>
      <c r="AQ92" s="95" t="s">
        <v>58</v>
      </c>
      <c r="AR92" s="40"/>
      <c r="AS92" s="96" t="s">
        <v>59</v>
      </c>
      <c r="AT92" s="97" t="s">
        <v>60</v>
      </c>
      <c r="AU92" s="97" t="s">
        <v>61</v>
      </c>
      <c r="AV92" s="97" t="s">
        <v>62</v>
      </c>
      <c r="AW92" s="97" t="s">
        <v>63</v>
      </c>
      <c r="AX92" s="97" t="s">
        <v>64</v>
      </c>
      <c r="AY92" s="97" t="s">
        <v>65</v>
      </c>
      <c r="AZ92" s="97" t="s">
        <v>66</v>
      </c>
      <c r="BA92" s="97" t="s">
        <v>67</v>
      </c>
      <c r="BB92" s="97" t="s">
        <v>68</v>
      </c>
      <c r="BC92" s="97" t="s">
        <v>69</v>
      </c>
      <c r="BD92" s="98" t="s">
        <v>70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pans="1:90" s="6" customFormat="1" ht="32.4" customHeight="1">
      <c r="A94" s="6"/>
      <c r="B94" s="102"/>
      <c r="C94" s="103" t="s">
        <v>71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72</v>
      </c>
      <c r="BT94" s="113" t="s">
        <v>73</v>
      </c>
      <c r="BU94" s="114" t="s">
        <v>74</v>
      </c>
      <c r="BV94" s="113" t="s">
        <v>75</v>
      </c>
      <c r="BW94" s="113" t="s">
        <v>5</v>
      </c>
      <c r="BX94" s="113" t="s">
        <v>76</v>
      </c>
      <c r="CL94" s="113" t="s">
        <v>1</v>
      </c>
    </row>
    <row r="95" spans="1:91" s="7" customFormat="1" ht="16.5" customHeight="1">
      <c r="A95" s="115" t="s">
        <v>77</v>
      </c>
      <c r="B95" s="116"/>
      <c r="C95" s="117"/>
      <c r="D95" s="118" t="s">
        <v>78</v>
      </c>
      <c r="E95" s="118"/>
      <c r="F95" s="118"/>
      <c r="G95" s="118"/>
      <c r="H95" s="118"/>
      <c r="I95" s="119"/>
      <c r="J95" s="118" t="s">
        <v>79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'D.1.5 - INTERIÉR'!J32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'D.1.5 - INTERIÉR'!P134</f>
        <v>0</v>
      </c>
      <c r="AV95" s="124">
        <f>'D.1.5 - INTERIÉR'!J35</f>
        <v>0</v>
      </c>
      <c r="AW95" s="124">
        <f>'D.1.5 - INTERIÉR'!J36</f>
        <v>0</v>
      </c>
      <c r="AX95" s="124">
        <f>'D.1.5 - INTERIÉR'!J37</f>
        <v>0</v>
      </c>
      <c r="AY95" s="124">
        <f>'D.1.5 - INTERIÉR'!J38</f>
        <v>0</v>
      </c>
      <c r="AZ95" s="124">
        <f>'D.1.5 - INTERIÉR'!F35</f>
        <v>0</v>
      </c>
      <c r="BA95" s="124">
        <f>'D.1.5 - INTERIÉR'!F36</f>
        <v>0</v>
      </c>
      <c r="BB95" s="124">
        <f>'D.1.5 - INTERIÉR'!F37</f>
        <v>0</v>
      </c>
      <c r="BC95" s="124">
        <f>'D.1.5 - INTERIÉR'!F38</f>
        <v>0</v>
      </c>
      <c r="BD95" s="126">
        <f>'D.1.5 - INTERIÉR'!F39</f>
        <v>0</v>
      </c>
      <c r="BE95" s="7"/>
      <c r="BT95" s="127" t="s">
        <v>81</v>
      </c>
      <c r="BV95" s="127" t="s">
        <v>75</v>
      </c>
      <c r="BW95" s="127" t="s">
        <v>82</v>
      </c>
      <c r="BX95" s="127" t="s">
        <v>5</v>
      </c>
      <c r="CL95" s="127" t="s">
        <v>1</v>
      </c>
      <c r="CM95" s="127" t="s">
        <v>83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password="9942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D.1.5 - INTERIÉR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6"/>
      <c r="AT3" s="13" t="s">
        <v>83</v>
      </c>
    </row>
    <row r="4" spans="2:46" s="1" customFormat="1" ht="24.95" customHeight="1">
      <c r="B4" s="16"/>
      <c r="D4" s="130" t="s">
        <v>84</v>
      </c>
      <c r="L4" s="16"/>
      <c r="M4" s="131" t="s">
        <v>10</v>
      </c>
      <c r="AT4" s="13" t="s">
        <v>4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32" t="s">
        <v>16</v>
      </c>
      <c r="L6" s="16"/>
    </row>
    <row r="7" spans="2:12" s="1" customFormat="1" ht="16.5" customHeight="1">
      <c r="B7" s="16"/>
      <c r="E7" s="133" t="str">
        <f>'Rekapitulace stavby'!K6</f>
        <v>F.b_Interiér</v>
      </c>
      <c r="F7" s="132"/>
      <c r="G7" s="132"/>
      <c r="H7" s="132"/>
      <c r="L7" s="16"/>
    </row>
    <row r="8" spans="1:31" s="2" customFormat="1" ht="12" customHeight="1">
      <c r="A8" s="34"/>
      <c r="B8" s="40"/>
      <c r="C8" s="34"/>
      <c r="D8" s="132" t="s">
        <v>85</v>
      </c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34" t="s">
        <v>86</v>
      </c>
      <c r="F9" s="34"/>
      <c r="G9" s="34"/>
      <c r="H9" s="34"/>
      <c r="I9" s="34"/>
      <c r="J9" s="34"/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2" t="s">
        <v>18</v>
      </c>
      <c r="E11" s="34"/>
      <c r="F11" s="135" t="s">
        <v>1</v>
      </c>
      <c r="G11" s="34"/>
      <c r="H11" s="34"/>
      <c r="I11" s="132" t="s">
        <v>19</v>
      </c>
      <c r="J11" s="135" t="s">
        <v>1</v>
      </c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2" t="s">
        <v>20</v>
      </c>
      <c r="E12" s="34"/>
      <c r="F12" s="135" t="s">
        <v>21</v>
      </c>
      <c r="G12" s="34"/>
      <c r="H12" s="34"/>
      <c r="I12" s="132" t="s">
        <v>22</v>
      </c>
      <c r="J12" s="136" t="str">
        <f>'Rekapitulace stavby'!AN8</f>
        <v>5. 4. 2022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2" t="s">
        <v>24</v>
      </c>
      <c r="E14" s="34"/>
      <c r="F14" s="34"/>
      <c r="G14" s="34"/>
      <c r="H14" s="34"/>
      <c r="I14" s="132" t="s">
        <v>25</v>
      </c>
      <c r="J14" s="135" t="str">
        <f>IF('Rekapitulace stavby'!AN10="","",'Rekapitulace stavby'!AN10)</f>
        <v/>
      </c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35" t="str">
        <f>IF('Rekapitulace stavby'!E11="","",'Rekapitulace stavby'!E11)</f>
        <v xml:space="preserve"> </v>
      </c>
      <c r="F15" s="34"/>
      <c r="G15" s="34"/>
      <c r="H15" s="34"/>
      <c r="I15" s="132" t="s">
        <v>26</v>
      </c>
      <c r="J15" s="135" t="str">
        <f>IF('Rekapitulace stavby'!AN11="","",'Rekapitulace stavby'!AN11)</f>
        <v/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2" t="s">
        <v>27</v>
      </c>
      <c r="E17" s="34"/>
      <c r="F17" s="34"/>
      <c r="G17" s="34"/>
      <c r="H17" s="34"/>
      <c r="I17" s="132" t="s">
        <v>25</v>
      </c>
      <c r="J17" s="29" t="str">
        <f>'Rekapitulace stavby'!AN13</f>
        <v>Vyplň údaj</v>
      </c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29" t="str">
        <f>'Rekapitulace stavby'!E14</f>
        <v>Vyplň údaj</v>
      </c>
      <c r="F18" s="135"/>
      <c r="G18" s="135"/>
      <c r="H18" s="135"/>
      <c r="I18" s="132" t="s">
        <v>26</v>
      </c>
      <c r="J18" s="29" t="str">
        <f>'Rekapitulace stavby'!AN14</f>
        <v>Vyplň údaj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2" t="s">
        <v>29</v>
      </c>
      <c r="E20" s="34"/>
      <c r="F20" s="34"/>
      <c r="G20" s="34"/>
      <c r="H20" s="34"/>
      <c r="I20" s="132" t="s">
        <v>25</v>
      </c>
      <c r="J20" s="135" t="str">
        <f>IF('Rekapitulace stavby'!AN16="","",'Rekapitulace stavby'!AN16)</f>
        <v/>
      </c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35" t="str">
        <f>IF('Rekapitulace stavby'!E17="","",'Rekapitulace stavby'!E17)</f>
        <v xml:space="preserve"> </v>
      </c>
      <c r="F21" s="34"/>
      <c r="G21" s="34"/>
      <c r="H21" s="34"/>
      <c r="I21" s="132" t="s">
        <v>26</v>
      </c>
      <c r="J21" s="135" t="str">
        <f>IF('Rekapitulace stavby'!AN17="","",'Rekapitulace stavby'!AN17)</f>
        <v/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2" t="s">
        <v>31</v>
      </c>
      <c r="E23" s="34"/>
      <c r="F23" s="34"/>
      <c r="G23" s="34"/>
      <c r="H23" s="34"/>
      <c r="I23" s="132" t="s">
        <v>25</v>
      </c>
      <c r="J23" s="135" t="str">
        <f>IF('Rekapitulace stavby'!AN19="","",'Rekapitulace stavby'!AN19)</f>
        <v/>
      </c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35" t="str">
        <f>IF('Rekapitulace stavby'!E20="","",'Rekapitulace stavby'!E20)</f>
        <v xml:space="preserve"> </v>
      </c>
      <c r="F24" s="34"/>
      <c r="G24" s="34"/>
      <c r="H24" s="34"/>
      <c r="I24" s="132" t="s">
        <v>26</v>
      </c>
      <c r="J24" s="135" t="str">
        <f>IF('Rekapitulace stavby'!AN20="","",'Rekapitulace stavby'!AN20)</f>
        <v/>
      </c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5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2" t="s">
        <v>32</v>
      </c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37"/>
      <c r="B27" s="138"/>
      <c r="C27" s="137"/>
      <c r="D27" s="137"/>
      <c r="E27" s="139" t="s">
        <v>1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1"/>
      <c r="E29" s="141"/>
      <c r="F29" s="141"/>
      <c r="G29" s="141"/>
      <c r="H29" s="141"/>
      <c r="I29" s="141"/>
      <c r="J29" s="141"/>
      <c r="K29" s="141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40"/>
      <c r="C30" s="34"/>
      <c r="D30" s="135" t="s">
        <v>87</v>
      </c>
      <c r="E30" s="34"/>
      <c r="F30" s="34"/>
      <c r="G30" s="34"/>
      <c r="H30" s="34"/>
      <c r="I30" s="34"/>
      <c r="J30" s="142">
        <f>J96</f>
        <v>0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40"/>
      <c r="C31" s="34"/>
      <c r="D31" s="143" t="s">
        <v>88</v>
      </c>
      <c r="E31" s="34"/>
      <c r="F31" s="34"/>
      <c r="G31" s="34"/>
      <c r="H31" s="34"/>
      <c r="I31" s="34"/>
      <c r="J31" s="142">
        <f>J107</f>
        <v>0</v>
      </c>
      <c r="K31" s="34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4" customHeight="1">
      <c r="A32" s="34"/>
      <c r="B32" s="40"/>
      <c r="C32" s="34"/>
      <c r="D32" s="144" t="s">
        <v>33</v>
      </c>
      <c r="E32" s="34"/>
      <c r="F32" s="34"/>
      <c r="G32" s="34"/>
      <c r="H32" s="34"/>
      <c r="I32" s="34"/>
      <c r="J32" s="145">
        <f>ROUND(J30+J31,2)</f>
        <v>0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40"/>
      <c r="C33" s="34"/>
      <c r="D33" s="141"/>
      <c r="E33" s="141"/>
      <c r="F33" s="141"/>
      <c r="G33" s="141"/>
      <c r="H33" s="141"/>
      <c r="I33" s="141"/>
      <c r="J33" s="141"/>
      <c r="K33" s="141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34"/>
      <c r="F34" s="146" t="s">
        <v>35</v>
      </c>
      <c r="G34" s="34"/>
      <c r="H34" s="34"/>
      <c r="I34" s="146" t="s">
        <v>34</v>
      </c>
      <c r="J34" s="146" t="s">
        <v>36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40"/>
      <c r="C35" s="34"/>
      <c r="D35" s="147" t="s">
        <v>37</v>
      </c>
      <c r="E35" s="132" t="s">
        <v>38</v>
      </c>
      <c r="F35" s="148">
        <f>ROUND((SUM(BE107:BE114)+SUM(BE134:BE305)),2)</f>
        <v>0</v>
      </c>
      <c r="G35" s="34"/>
      <c r="H35" s="34"/>
      <c r="I35" s="149">
        <v>0.21</v>
      </c>
      <c r="J35" s="148">
        <f>ROUND(((SUM(BE107:BE114)+SUM(BE134:BE305))*I35),2)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40"/>
      <c r="C36" s="34"/>
      <c r="D36" s="34"/>
      <c r="E36" s="132" t="s">
        <v>39</v>
      </c>
      <c r="F36" s="148">
        <f>ROUND((SUM(BF107:BF114)+SUM(BF134:BF305)),2)</f>
        <v>0</v>
      </c>
      <c r="G36" s="34"/>
      <c r="H36" s="34"/>
      <c r="I36" s="149">
        <v>0.15</v>
      </c>
      <c r="J36" s="148">
        <f>ROUND(((SUM(BF107:BF114)+SUM(BF134:BF305))*I36),2)</f>
        <v>0</v>
      </c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2" t="s">
        <v>40</v>
      </c>
      <c r="F37" s="148">
        <f>ROUND((SUM(BG107:BG114)+SUM(BG134:BG305)),2)</f>
        <v>0</v>
      </c>
      <c r="G37" s="34"/>
      <c r="H37" s="34"/>
      <c r="I37" s="149">
        <v>0.21</v>
      </c>
      <c r="J37" s="148">
        <f>0</f>
        <v>0</v>
      </c>
      <c r="K37" s="34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40"/>
      <c r="C38" s="34"/>
      <c r="D38" s="34"/>
      <c r="E38" s="132" t="s">
        <v>41</v>
      </c>
      <c r="F38" s="148">
        <f>ROUND((SUM(BH107:BH114)+SUM(BH134:BH305)),2)</f>
        <v>0</v>
      </c>
      <c r="G38" s="34"/>
      <c r="H38" s="34"/>
      <c r="I38" s="149">
        <v>0.15</v>
      </c>
      <c r="J38" s="148">
        <f>0</f>
        <v>0</v>
      </c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40"/>
      <c r="C39" s="34"/>
      <c r="D39" s="34"/>
      <c r="E39" s="132" t="s">
        <v>42</v>
      </c>
      <c r="F39" s="148">
        <f>ROUND((SUM(BI107:BI114)+SUM(BI134:BI305)),2)</f>
        <v>0</v>
      </c>
      <c r="G39" s="34"/>
      <c r="H39" s="34"/>
      <c r="I39" s="149">
        <v>0</v>
      </c>
      <c r="J39" s="148">
        <f>0</f>
        <v>0</v>
      </c>
      <c r="K39" s="34"/>
      <c r="L39" s="5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5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4" customHeight="1">
      <c r="A41" s="34"/>
      <c r="B41" s="40"/>
      <c r="C41" s="150"/>
      <c r="D41" s="151" t="s">
        <v>43</v>
      </c>
      <c r="E41" s="152"/>
      <c r="F41" s="152"/>
      <c r="G41" s="153" t="s">
        <v>44</v>
      </c>
      <c r="H41" s="154" t="s">
        <v>45</v>
      </c>
      <c r="I41" s="152"/>
      <c r="J41" s="155">
        <f>SUM(J32:J39)</f>
        <v>0</v>
      </c>
      <c r="K41" s="156"/>
      <c r="L41" s="59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40"/>
      <c r="C42" s="34"/>
      <c r="D42" s="34"/>
      <c r="E42" s="34"/>
      <c r="F42" s="34"/>
      <c r="G42" s="34"/>
      <c r="H42" s="34"/>
      <c r="I42" s="34"/>
      <c r="J42" s="34"/>
      <c r="K42" s="34"/>
      <c r="L42" s="59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59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5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">
      <c r="A61" s="34"/>
      <c r="B61" s="40"/>
      <c r="C61" s="34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">
      <c r="A65" s="34"/>
      <c r="B65" s="40"/>
      <c r="C65" s="34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">
      <c r="A76" s="34"/>
      <c r="B76" s="40"/>
      <c r="C76" s="34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89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168" t="str">
        <f>E7</f>
        <v>F.b_Interiér</v>
      </c>
      <c r="F85" s="28"/>
      <c r="G85" s="28"/>
      <c r="H85" s="28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85</v>
      </c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72" t="str">
        <f>E9</f>
        <v>D.1.5 - INTERIÉR</v>
      </c>
      <c r="F87" s="36"/>
      <c r="G87" s="36"/>
      <c r="H87" s="36"/>
      <c r="I87" s="36"/>
      <c r="J87" s="36"/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6"/>
      <c r="E89" s="36"/>
      <c r="F89" s="23" t="str">
        <f>F12</f>
        <v xml:space="preserve"> </v>
      </c>
      <c r="G89" s="36"/>
      <c r="H89" s="36"/>
      <c r="I89" s="28" t="s">
        <v>22</v>
      </c>
      <c r="J89" s="75" t="str">
        <f>IF(J12="","",J12)</f>
        <v>5. 4. 2022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6"/>
      <c r="E91" s="36"/>
      <c r="F91" s="23" t="str">
        <f>E15</f>
        <v xml:space="preserve"> </v>
      </c>
      <c r="G91" s="36"/>
      <c r="H91" s="36"/>
      <c r="I91" s="28" t="s">
        <v>29</v>
      </c>
      <c r="J91" s="32" t="str">
        <f>E21</f>
        <v xml:space="preserve"> </v>
      </c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31</v>
      </c>
      <c r="J92" s="32" t="str">
        <f>E24</f>
        <v xml:space="preserve"> </v>
      </c>
      <c r="K92" s="36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9" t="s">
        <v>90</v>
      </c>
      <c r="D94" s="170"/>
      <c r="E94" s="170"/>
      <c r="F94" s="170"/>
      <c r="G94" s="170"/>
      <c r="H94" s="170"/>
      <c r="I94" s="170"/>
      <c r="J94" s="171" t="s">
        <v>91</v>
      </c>
      <c r="K94" s="170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72" t="s">
        <v>92</v>
      </c>
      <c r="D96" s="36"/>
      <c r="E96" s="36"/>
      <c r="F96" s="36"/>
      <c r="G96" s="36"/>
      <c r="H96" s="36"/>
      <c r="I96" s="36"/>
      <c r="J96" s="106">
        <f>J134</f>
        <v>0</v>
      </c>
      <c r="K96" s="36"/>
      <c r="L96" s="5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93</v>
      </c>
    </row>
    <row r="97" spans="1:31" s="9" customFormat="1" ht="24.95" customHeight="1">
      <c r="A97" s="9"/>
      <c r="B97" s="173"/>
      <c r="C97" s="174"/>
      <c r="D97" s="175" t="s">
        <v>94</v>
      </c>
      <c r="E97" s="176"/>
      <c r="F97" s="176"/>
      <c r="G97" s="176"/>
      <c r="H97" s="176"/>
      <c r="I97" s="176"/>
      <c r="J97" s="177">
        <f>J135</f>
        <v>0</v>
      </c>
      <c r="K97" s="174"/>
      <c r="L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3"/>
      <c r="C98" s="174"/>
      <c r="D98" s="175" t="s">
        <v>95</v>
      </c>
      <c r="E98" s="176"/>
      <c r="F98" s="176"/>
      <c r="G98" s="176"/>
      <c r="H98" s="176"/>
      <c r="I98" s="176"/>
      <c r="J98" s="177">
        <f>J217</f>
        <v>0</v>
      </c>
      <c r="K98" s="174"/>
      <c r="L98" s="17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3"/>
      <c r="C99" s="174"/>
      <c r="D99" s="175" t="s">
        <v>96</v>
      </c>
      <c r="E99" s="176"/>
      <c r="F99" s="176"/>
      <c r="G99" s="176"/>
      <c r="H99" s="176"/>
      <c r="I99" s="176"/>
      <c r="J99" s="177">
        <f>J221</f>
        <v>0</v>
      </c>
      <c r="K99" s="174"/>
      <c r="L99" s="17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3"/>
      <c r="C100" s="174"/>
      <c r="D100" s="175" t="s">
        <v>97</v>
      </c>
      <c r="E100" s="176"/>
      <c r="F100" s="176"/>
      <c r="G100" s="176"/>
      <c r="H100" s="176"/>
      <c r="I100" s="176"/>
      <c r="J100" s="177">
        <f>J254</f>
        <v>0</v>
      </c>
      <c r="K100" s="174"/>
      <c r="L100" s="17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3"/>
      <c r="C101" s="174"/>
      <c r="D101" s="175" t="s">
        <v>98</v>
      </c>
      <c r="E101" s="176"/>
      <c r="F101" s="176"/>
      <c r="G101" s="176"/>
      <c r="H101" s="176"/>
      <c r="I101" s="176"/>
      <c r="J101" s="177">
        <f>J261</f>
        <v>0</v>
      </c>
      <c r="K101" s="174"/>
      <c r="L101" s="17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3"/>
      <c r="C102" s="174"/>
      <c r="D102" s="175" t="s">
        <v>99</v>
      </c>
      <c r="E102" s="176"/>
      <c r="F102" s="176"/>
      <c r="G102" s="176"/>
      <c r="H102" s="176"/>
      <c r="I102" s="176"/>
      <c r="J102" s="177">
        <f>J272</f>
        <v>0</v>
      </c>
      <c r="K102" s="174"/>
      <c r="L102" s="17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3"/>
      <c r="C103" s="174"/>
      <c r="D103" s="175" t="s">
        <v>100</v>
      </c>
      <c r="E103" s="176"/>
      <c r="F103" s="176"/>
      <c r="G103" s="176"/>
      <c r="H103" s="176"/>
      <c r="I103" s="176"/>
      <c r="J103" s="177">
        <f>J288</f>
        <v>0</v>
      </c>
      <c r="K103" s="174"/>
      <c r="L103" s="17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3"/>
      <c r="C104" s="174"/>
      <c r="D104" s="175" t="s">
        <v>101</v>
      </c>
      <c r="E104" s="176"/>
      <c r="F104" s="176"/>
      <c r="G104" s="176"/>
      <c r="H104" s="176"/>
      <c r="I104" s="176"/>
      <c r="J104" s="177">
        <f>J304</f>
        <v>0</v>
      </c>
      <c r="K104" s="174"/>
      <c r="L104" s="17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9.25" customHeight="1">
      <c r="A107" s="34"/>
      <c r="B107" s="35"/>
      <c r="C107" s="172" t="s">
        <v>102</v>
      </c>
      <c r="D107" s="36"/>
      <c r="E107" s="36"/>
      <c r="F107" s="36"/>
      <c r="G107" s="36"/>
      <c r="H107" s="36"/>
      <c r="I107" s="36"/>
      <c r="J107" s="179">
        <f>ROUND(J108+J109+J110+J111+J112+J113,2)</f>
        <v>0</v>
      </c>
      <c r="K107" s="36"/>
      <c r="L107" s="59"/>
      <c r="N107" s="180" t="s">
        <v>37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18" customHeight="1">
      <c r="A108" s="34"/>
      <c r="B108" s="35"/>
      <c r="C108" s="36"/>
      <c r="D108" s="181" t="s">
        <v>103</v>
      </c>
      <c r="E108" s="182"/>
      <c r="F108" s="182"/>
      <c r="G108" s="36"/>
      <c r="H108" s="36"/>
      <c r="I108" s="36"/>
      <c r="J108" s="183">
        <v>0</v>
      </c>
      <c r="K108" s="36"/>
      <c r="L108" s="184"/>
      <c r="M108" s="185"/>
      <c r="N108" s="186" t="s">
        <v>38</v>
      </c>
      <c r="O108" s="185"/>
      <c r="P108" s="185"/>
      <c r="Q108" s="185"/>
      <c r="R108" s="185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8" t="s">
        <v>104</v>
      </c>
      <c r="AZ108" s="185"/>
      <c r="BA108" s="185"/>
      <c r="BB108" s="185"/>
      <c r="BC108" s="185"/>
      <c r="BD108" s="185"/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188" t="s">
        <v>81</v>
      </c>
      <c r="BK108" s="185"/>
      <c r="BL108" s="185"/>
      <c r="BM108" s="185"/>
    </row>
    <row r="109" spans="1:65" s="2" customFormat="1" ht="18" customHeight="1">
      <c r="A109" s="34"/>
      <c r="B109" s="35"/>
      <c r="C109" s="36"/>
      <c r="D109" s="181" t="s">
        <v>105</v>
      </c>
      <c r="E109" s="182"/>
      <c r="F109" s="182"/>
      <c r="G109" s="36"/>
      <c r="H109" s="36"/>
      <c r="I109" s="36"/>
      <c r="J109" s="183">
        <v>0</v>
      </c>
      <c r="K109" s="36"/>
      <c r="L109" s="184"/>
      <c r="M109" s="185"/>
      <c r="N109" s="186" t="s">
        <v>38</v>
      </c>
      <c r="O109" s="185"/>
      <c r="P109" s="185"/>
      <c r="Q109" s="185"/>
      <c r="R109" s="185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8" t="s">
        <v>104</v>
      </c>
      <c r="AZ109" s="185"/>
      <c r="BA109" s="185"/>
      <c r="BB109" s="185"/>
      <c r="BC109" s="185"/>
      <c r="BD109" s="185"/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88" t="s">
        <v>81</v>
      </c>
      <c r="BK109" s="185"/>
      <c r="BL109" s="185"/>
      <c r="BM109" s="185"/>
    </row>
    <row r="110" spans="1:65" s="2" customFormat="1" ht="18" customHeight="1">
      <c r="A110" s="34"/>
      <c r="B110" s="35"/>
      <c r="C110" s="36"/>
      <c r="D110" s="181" t="s">
        <v>106</v>
      </c>
      <c r="E110" s="182"/>
      <c r="F110" s="182"/>
      <c r="G110" s="36"/>
      <c r="H110" s="36"/>
      <c r="I110" s="36"/>
      <c r="J110" s="183">
        <v>0</v>
      </c>
      <c r="K110" s="36"/>
      <c r="L110" s="184"/>
      <c r="M110" s="185"/>
      <c r="N110" s="186" t="s">
        <v>38</v>
      </c>
      <c r="O110" s="185"/>
      <c r="P110" s="185"/>
      <c r="Q110" s="185"/>
      <c r="R110" s="185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8" t="s">
        <v>104</v>
      </c>
      <c r="AZ110" s="185"/>
      <c r="BA110" s="185"/>
      <c r="BB110" s="185"/>
      <c r="BC110" s="185"/>
      <c r="BD110" s="185"/>
      <c r="BE110" s="189">
        <f>IF(N110="základní",J110,0)</f>
        <v>0</v>
      </c>
      <c r="BF110" s="189">
        <f>IF(N110="snížená",J110,0)</f>
        <v>0</v>
      </c>
      <c r="BG110" s="189">
        <f>IF(N110="zákl. přenesená",J110,0)</f>
        <v>0</v>
      </c>
      <c r="BH110" s="189">
        <f>IF(N110="sníž. přenesená",J110,0)</f>
        <v>0</v>
      </c>
      <c r="BI110" s="189">
        <f>IF(N110="nulová",J110,0)</f>
        <v>0</v>
      </c>
      <c r="BJ110" s="188" t="s">
        <v>81</v>
      </c>
      <c r="BK110" s="185"/>
      <c r="BL110" s="185"/>
      <c r="BM110" s="185"/>
    </row>
    <row r="111" spans="1:65" s="2" customFormat="1" ht="18" customHeight="1">
      <c r="A111" s="34"/>
      <c r="B111" s="35"/>
      <c r="C111" s="36"/>
      <c r="D111" s="181" t="s">
        <v>107</v>
      </c>
      <c r="E111" s="182"/>
      <c r="F111" s="182"/>
      <c r="G111" s="36"/>
      <c r="H111" s="36"/>
      <c r="I111" s="36"/>
      <c r="J111" s="183">
        <v>0</v>
      </c>
      <c r="K111" s="36"/>
      <c r="L111" s="184"/>
      <c r="M111" s="185"/>
      <c r="N111" s="186" t="s">
        <v>38</v>
      </c>
      <c r="O111" s="185"/>
      <c r="P111" s="185"/>
      <c r="Q111" s="185"/>
      <c r="R111" s="185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8" t="s">
        <v>104</v>
      </c>
      <c r="AZ111" s="185"/>
      <c r="BA111" s="185"/>
      <c r="BB111" s="185"/>
      <c r="BC111" s="185"/>
      <c r="BD111" s="185"/>
      <c r="BE111" s="189">
        <f>IF(N111="základní",J111,0)</f>
        <v>0</v>
      </c>
      <c r="BF111" s="189">
        <f>IF(N111="snížená",J111,0)</f>
        <v>0</v>
      </c>
      <c r="BG111" s="189">
        <f>IF(N111="zákl. přenesená",J111,0)</f>
        <v>0</v>
      </c>
      <c r="BH111" s="189">
        <f>IF(N111="sníž. přenesená",J111,0)</f>
        <v>0</v>
      </c>
      <c r="BI111" s="189">
        <f>IF(N111="nulová",J111,0)</f>
        <v>0</v>
      </c>
      <c r="BJ111" s="188" t="s">
        <v>81</v>
      </c>
      <c r="BK111" s="185"/>
      <c r="BL111" s="185"/>
      <c r="BM111" s="185"/>
    </row>
    <row r="112" spans="1:65" s="2" customFormat="1" ht="18" customHeight="1">
      <c r="A112" s="34"/>
      <c r="B112" s="35"/>
      <c r="C112" s="36"/>
      <c r="D112" s="181" t="s">
        <v>108</v>
      </c>
      <c r="E112" s="182"/>
      <c r="F112" s="182"/>
      <c r="G112" s="36"/>
      <c r="H112" s="36"/>
      <c r="I112" s="36"/>
      <c r="J112" s="183">
        <v>0</v>
      </c>
      <c r="K112" s="36"/>
      <c r="L112" s="184"/>
      <c r="M112" s="185"/>
      <c r="N112" s="186" t="s">
        <v>38</v>
      </c>
      <c r="O112" s="185"/>
      <c r="P112" s="185"/>
      <c r="Q112" s="185"/>
      <c r="R112" s="185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8" t="s">
        <v>104</v>
      </c>
      <c r="AZ112" s="185"/>
      <c r="BA112" s="185"/>
      <c r="BB112" s="185"/>
      <c r="BC112" s="185"/>
      <c r="BD112" s="185"/>
      <c r="BE112" s="189">
        <f>IF(N112="základní",J112,0)</f>
        <v>0</v>
      </c>
      <c r="BF112" s="189">
        <f>IF(N112="snížená",J112,0)</f>
        <v>0</v>
      </c>
      <c r="BG112" s="189">
        <f>IF(N112="zákl. přenesená",J112,0)</f>
        <v>0</v>
      </c>
      <c r="BH112" s="189">
        <f>IF(N112="sníž. přenesená",J112,0)</f>
        <v>0</v>
      </c>
      <c r="BI112" s="189">
        <f>IF(N112="nulová",J112,0)</f>
        <v>0</v>
      </c>
      <c r="BJ112" s="188" t="s">
        <v>81</v>
      </c>
      <c r="BK112" s="185"/>
      <c r="BL112" s="185"/>
      <c r="BM112" s="185"/>
    </row>
    <row r="113" spans="1:65" s="2" customFormat="1" ht="18" customHeight="1">
      <c r="A113" s="34"/>
      <c r="B113" s="35"/>
      <c r="C113" s="36"/>
      <c r="D113" s="182" t="s">
        <v>109</v>
      </c>
      <c r="E113" s="36"/>
      <c r="F113" s="36"/>
      <c r="G113" s="36"/>
      <c r="H113" s="36"/>
      <c r="I113" s="36"/>
      <c r="J113" s="183">
        <f>ROUND(J30*T113,2)</f>
        <v>0</v>
      </c>
      <c r="K113" s="36"/>
      <c r="L113" s="184"/>
      <c r="M113" s="185"/>
      <c r="N113" s="186" t="s">
        <v>39</v>
      </c>
      <c r="O113" s="185"/>
      <c r="P113" s="185"/>
      <c r="Q113" s="185"/>
      <c r="R113" s="185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5"/>
      <c r="AW113" s="185"/>
      <c r="AX113" s="185"/>
      <c r="AY113" s="188" t="s">
        <v>110</v>
      </c>
      <c r="AZ113" s="185"/>
      <c r="BA113" s="185"/>
      <c r="BB113" s="185"/>
      <c r="BC113" s="185"/>
      <c r="BD113" s="185"/>
      <c r="BE113" s="189">
        <f>IF(N113="základní",J113,0)</f>
        <v>0</v>
      </c>
      <c r="BF113" s="189">
        <f>IF(N113="snížená",J113,0)</f>
        <v>0</v>
      </c>
      <c r="BG113" s="189">
        <f>IF(N113="zákl. přenesená",J113,0)</f>
        <v>0</v>
      </c>
      <c r="BH113" s="189">
        <f>IF(N113="sníž. přenesená",J113,0)</f>
        <v>0</v>
      </c>
      <c r="BI113" s="189">
        <f>IF(N113="nulová",J113,0)</f>
        <v>0</v>
      </c>
      <c r="BJ113" s="188" t="s">
        <v>83</v>
      </c>
      <c r="BK113" s="185"/>
      <c r="BL113" s="185"/>
      <c r="BM113" s="185"/>
    </row>
    <row r="114" spans="1:31" s="2" customFormat="1" ht="12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9.25" customHeight="1">
      <c r="A115" s="34"/>
      <c r="B115" s="35"/>
      <c r="C115" s="190" t="s">
        <v>111</v>
      </c>
      <c r="D115" s="170"/>
      <c r="E115" s="170"/>
      <c r="F115" s="170"/>
      <c r="G115" s="170"/>
      <c r="H115" s="170"/>
      <c r="I115" s="170"/>
      <c r="J115" s="191">
        <f>ROUND(J96+J107,2)</f>
        <v>0</v>
      </c>
      <c r="K115" s="170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59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pans="1:31" s="2" customFormat="1" ht="6.95" customHeight="1">
      <c r="A120" s="34"/>
      <c r="B120" s="64"/>
      <c r="C120" s="65"/>
      <c r="D120" s="65"/>
      <c r="E120" s="65"/>
      <c r="F120" s="65"/>
      <c r="G120" s="65"/>
      <c r="H120" s="65"/>
      <c r="I120" s="65"/>
      <c r="J120" s="65"/>
      <c r="K120" s="65"/>
      <c r="L120" s="59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4.95" customHeight="1">
      <c r="A121" s="34"/>
      <c r="B121" s="35"/>
      <c r="C121" s="19" t="s">
        <v>112</v>
      </c>
      <c r="D121" s="36"/>
      <c r="E121" s="36"/>
      <c r="F121" s="36"/>
      <c r="G121" s="36"/>
      <c r="H121" s="36"/>
      <c r="I121" s="36"/>
      <c r="J121" s="36"/>
      <c r="K121" s="36"/>
      <c r="L121" s="59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9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8" t="s">
        <v>16</v>
      </c>
      <c r="D123" s="36"/>
      <c r="E123" s="36"/>
      <c r="F123" s="36"/>
      <c r="G123" s="36"/>
      <c r="H123" s="36"/>
      <c r="I123" s="36"/>
      <c r="J123" s="36"/>
      <c r="K123" s="36"/>
      <c r="L123" s="59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168" t="str">
        <f>E7</f>
        <v>F.b_Interiér</v>
      </c>
      <c r="F124" s="28"/>
      <c r="G124" s="28"/>
      <c r="H124" s="28"/>
      <c r="I124" s="36"/>
      <c r="J124" s="36"/>
      <c r="K124" s="36"/>
      <c r="L124" s="59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8" t="s">
        <v>85</v>
      </c>
      <c r="D125" s="36"/>
      <c r="E125" s="36"/>
      <c r="F125" s="36"/>
      <c r="G125" s="36"/>
      <c r="H125" s="36"/>
      <c r="I125" s="36"/>
      <c r="J125" s="36"/>
      <c r="K125" s="36"/>
      <c r="L125" s="59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72" t="str">
        <f>E9</f>
        <v>D.1.5 - INTERIÉR</v>
      </c>
      <c r="F126" s="36"/>
      <c r="G126" s="36"/>
      <c r="H126" s="36"/>
      <c r="I126" s="36"/>
      <c r="J126" s="36"/>
      <c r="K126" s="36"/>
      <c r="L126" s="59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9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8" t="s">
        <v>20</v>
      </c>
      <c r="D128" s="36"/>
      <c r="E128" s="36"/>
      <c r="F128" s="23" t="str">
        <f>F12</f>
        <v xml:space="preserve"> </v>
      </c>
      <c r="G128" s="36"/>
      <c r="H128" s="36"/>
      <c r="I128" s="28" t="s">
        <v>22</v>
      </c>
      <c r="J128" s="75" t="str">
        <f>IF(J12="","",J12)</f>
        <v>5. 4. 2022</v>
      </c>
      <c r="K128" s="36"/>
      <c r="L128" s="59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9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5.15" customHeight="1">
      <c r="A130" s="34"/>
      <c r="B130" s="35"/>
      <c r="C130" s="28" t="s">
        <v>24</v>
      </c>
      <c r="D130" s="36"/>
      <c r="E130" s="36"/>
      <c r="F130" s="23" t="str">
        <f>E15</f>
        <v xml:space="preserve"> </v>
      </c>
      <c r="G130" s="36"/>
      <c r="H130" s="36"/>
      <c r="I130" s="28" t="s">
        <v>29</v>
      </c>
      <c r="J130" s="32" t="str">
        <f>E21</f>
        <v xml:space="preserve"> </v>
      </c>
      <c r="K130" s="36"/>
      <c r="L130" s="59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15" customHeight="1">
      <c r="A131" s="34"/>
      <c r="B131" s="35"/>
      <c r="C131" s="28" t="s">
        <v>27</v>
      </c>
      <c r="D131" s="36"/>
      <c r="E131" s="36"/>
      <c r="F131" s="23" t="str">
        <f>IF(E18="","",E18)</f>
        <v>Vyplň údaj</v>
      </c>
      <c r="G131" s="36"/>
      <c r="H131" s="36"/>
      <c r="I131" s="28" t="s">
        <v>31</v>
      </c>
      <c r="J131" s="32" t="str">
        <f>E24</f>
        <v xml:space="preserve"> </v>
      </c>
      <c r="K131" s="36"/>
      <c r="L131" s="59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0.3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9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10" customFormat="1" ht="29.25" customHeight="1">
      <c r="A133" s="192"/>
      <c r="B133" s="193"/>
      <c r="C133" s="194" t="s">
        <v>113</v>
      </c>
      <c r="D133" s="195" t="s">
        <v>58</v>
      </c>
      <c r="E133" s="195" t="s">
        <v>54</v>
      </c>
      <c r="F133" s="195" t="s">
        <v>55</v>
      </c>
      <c r="G133" s="195" t="s">
        <v>114</v>
      </c>
      <c r="H133" s="195" t="s">
        <v>115</v>
      </c>
      <c r="I133" s="195" t="s">
        <v>116</v>
      </c>
      <c r="J133" s="196" t="s">
        <v>91</v>
      </c>
      <c r="K133" s="197" t="s">
        <v>117</v>
      </c>
      <c r="L133" s="198"/>
      <c r="M133" s="96" t="s">
        <v>1</v>
      </c>
      <c r="N133" s="97" t="s">
        <v>37</v>
      </c>
      <c r="O133" s="97" t="s">
        <v>118</v>
      </c>
      <c r="P133" s="97" t="s">
        <v>119</v>
      </c>
      <c r="Q133" s="97" t="s">
        <v>120</v>
      </c>
      <c r="R133" s="97" t="s">
        <v>121</v>
      </c>
      <c r="S133" s="97" t="s">
        <v>122</v>
      </c>
      <c r="T133" s="98" t="s">
        <v>123</v>
      </c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</row>
    <row r="134" spans="1:63" s="2" customFormat="1" ht="22.8" customHeight="1">
      <c r="A134" s="34"/>
      <c r="B134" s="35"/>
      <c r="C134" s="103" t="s">
        <v>124</v>
      </c>
      <c r="D134" s="36"/>
      <c r="E134" s="36"/>
      <c r="F134" s="36"/>
      <c r="G134" s="36"/>
      <c r="H134" s="36"/>
      <c r="I134" s="36"/>
      <c r="J134" s="199">
        <f>BK134</f>
        <v>0</v>
      </c>
      <c r="K134" s="36"/>
      <c r="L134" s="40"/>
      <c r="M134" s="99"/>
      <c r="N134" s="200"/>
      <c r="O134" s="100"/>
      <c r="P134" s="201">
        <f>P135+P217+P221+P254+P261+P272+P288+P304</f>
        <v>0</v>
      </c>
      <c r="Q134" s="100"/>
      <c r="R134" s="201">
        <f>R135+R217+R221+R254+R261+R272+R288+R304</f>
        <v>0</v>
      </c>
      <c r="S134" s="100"/>
      <c r="T134" s="202">
        <f>T135+T217+T221+T254+T261+T272+T288+T304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3" t="s">
        <v>72</v>
      </c>
      <c r="AU134" s="13" t="s">
        <v>93</v>
      </c>
      <c r="BK134" s="203">
        <f>BK135+BK217+BK221+BK254+BK261+BK272+BK288+BK304</f>
        <v>0</v>
      </c>
    </row>
    <row r="135" spans="1:63" s="11" customFormat="1" ht="25.9" customHeight="1">
      <c r="A135" s="11"/>
      <c r="B135" s="204"/>
      <c r="C135" s="205"/>
      <c r="D135" s="206" t="s">
        <v>72</v>
      </c>
      <c r="E135" s="207" t="s">
        <v>125</v>
      </c>
      <c r="F135" s="207" t="s">
        <v>126</v>
      </c>
      <c r="G135" s="205"/>
      <c r="H135" s="205"/>
      <c r="I135" s="208"/>
      <c r="J135" s="209">
        <f>BK135</f>
        <v>0</v>
      </c>
      <c r="K135" s="205"/>
      <c r="L135" s="210"/>
      <c r="M135" s="211"/>
      <c r="N135" s="212"/>
      <c r="O135" s="212"/>
      <c r="P135" s="213">
        <f>SUM(P136:P216)</f>
        <v>0</v>
      </c>
      <c r="Q135" s="212"/>
      <c r="R135" s="213">
        <f>SUM(R136:R216)</f>
        <v>0</v>
      </c>
      <c r="S135" s="212"/>
      <c r="T135" s="214">
        <f>SUM(T136:T216)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15" t="s">
        <v>81</v>
      </c>
      <c r="AT135" s="216" t="s">
        <v>72</v>
      </c>
      <c r="AU135" s="216" t="s">
        <v>73</v>
      </c>
      <c r="AY135" s="215" t="s">
        <v>127</v>
      </c>
      <c r="BK135" s="217">
        <f>SUM(BK136:BK216)</f>
        <v>0</v>
      </c>
    </row>
    <row r="136" spans="1:65" s="2" customFormat="1" ht="16.5" customHeight="1">
      <c r="A136" s="34"/>
      <c r="B136" s="35"/>
      <c r="C136" s="218" t="s">
        <v>81</v>
      </c>
      <c r="D136" s="218" t="s">
        <v>128</v>
      </c>
      <c r="E136" s="219" t="s">
        <v>129</v>
      </c>
      <c r="F136" s="220" t="s">
        <v>130</v>
      </c>
      <c r="G136" s="221" t="s">
        <v>131</v>
      </c>
      <c r="H136" s="222">
        <v>37</v>
      </c>
      <c r="I136" s="223"/>
      <c r="J136" s="224">
        <f>ROUND(I136*H136,2)</f>
        <v>0</v>
      </c>
      <c r="K136" s="225"/>
      <c r="L136" s="40"/>
      <c r="M136" s="226" t="s">
        <v>1</v>
      </c>
      <c r="N136" s="227" t="s">
        <v>38</v>
      </c>
      <c r="O136" s="87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30" t="s">
        <v>132</v>
      </c>
      <c r="AT136" s="230" t="s">
        <v>128</v>
      </c>
      <c r="AU136" s="230" t="s">
        <v>81</v>
      </c>
      <c r="AY136" s="13" t="s">
        <v>127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81</v>
      </c>
      <c r="BK136" s="231">
        <f>ROUND(I136*H136,2)</f>
        <v>0</v>
      </c>
      <c r="BL136" s="13" t="s">
        <v>132</v>
      </c>
      <c r="BM136" s="230" t="s">
        <v>83</v>
      </c>
    </row>
    <row r="137" spans="1:65" s="2" customFormat="1" ht="16.5" customHeight="1">
      <c r="A137" s="34"/>
      <c r="B137" s="35"/>
      <c r="C137" s="218" t="s">
        <v>83</v>
      </c>
      <c r="D137" s="218" t="s">
        <v>128</v>
      </c>
      <c r="E137" s="219" t="s">
        <v>133</v>
      </c>
      <c r="F137" s="220" t="s">
        <v>134</v>
      </c>
      <c r="G137" s="221" t="s">
        <v>131</v>
      </c>
      <c r="H137" s="222">
        <v>2</v>
      </c>
      <c r="I137" s="223"/>
      <c r="J137" s="224">
        <f>ROUND(I137*H137,2)</f>
        <v>0</v>
      </c>
      <c r="K137" s="225"/>
      <c r="L137" s="40"/>
      <c r="M137" s="226" t="s">
        <v>1</v>
      </c>
      <c r="N137" s="227" t="s">
        <v>38</v>
      </c>
      <c r="O137" s="87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30" t="s">
        <v>132</v>
      </c>
      <c r="AT137" s="230" t="s">
        <v>128</v>
      </c>
      <c r="AU137" s="230" t="s">
        <v>81</v>
      </c>
      <c r="AY137" s="13" t="s">
        <v>127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81</v>
      </c>
      <c r="BK137" s="231">
        <f>ROUND(I137*H137,2)</f>
        <v>0</v>
      </c>
      <c r="BL137" s="13" t="s">
        <v>132</v>
      </c>
      <c r="BM137" s="230" t="s">
        <v>132</v>
      </c>
    </row>
    <row r="138" spans="1:65" s="2" customFormat="1" ht="21.75" customHeight="1">
      <c r="A138" s="34"/>
      <c r="B138" s="35"/>
      <c r="C138" s="218" t="s">
        <v>135</v>
      </c>
      <c r="D138" s="218" t="s">
        <v>128</v>
      </c>
      <c r="E138" s="219" t="s">
        <v>136</v>
      </c>
      <c r="F138" s="220" t="s">
        <v>137</v>
      </c>
      <c r="G138" s="221" t="s">
        <v>131</v>
      </c>
      <c r="H138" s="222">
        <v>15</v>
      </c>
      <c r="I138" s="223"/>
      <c r="J138" s="224">
        <f>ROUND(I138*H138,2)</f>
        <v>0</v>
      </c>
      <c r="K138" s="225"/>
      <c r="L138" s="40"/>
      <c r="M138" s="226" t="s">
        <v>1</v>
      </c>
      <c r="N138" s="227" t="s">
        <v>38</v>
      </c>
      <c r="O138" s="87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30" t="s">
        <v>132</v>
      </c>
      <c r="AT138" s="230" t="s">
        <v>128</v>
      </c>
      <c r="AU138" s="230" t="s">
        <v>81</v>
      </c>
      <c r="AY138" s="13" t="s">
        <v>127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81</v>
      </c>
      <c r="BK138" s="231">
        <f>ROUND(I138*H138,2)</f>
        <v>0</v>
      </c>
      <c r="BL138" s="13" t="s">
        <v>132</v>
      </c>
      <c r="BM138" s="230" t="s">
        <v>138</v>
      </c>
    </row>
    <row r="139" spans="1:65" s="2" customFormat="1" ht="16.5" customHeight="1">
      <c r="A139" s="34"/>
      <c r="B139" s="35"/>
      <c r="C139" s="218" t="s">
        <v>132</v>
      </c>
      <c r="D139" s="218" t="s">
        <v>128</v>
      </c>
      <c r="E139" s="219" t="s">
        <v>139</v>
      </c>
      <c r="F139" s="220" t="s">
        <v>140</v>
      </c>
      <c r="G139" s="221" t="s">
        <v>131</v>
      </c>
      <c r="H139" s="222">
        <v>7</v>
      </c>
      <c r="I139" s="223"/>
      <c r="J139" s="224">
        <f>ROUND(I139*H139,2)</f>
        <v>0</v>
      </c>
      <c r="K139" s="225"/>
      <c r="L139" s="40"/>
      <c r="M139" s="226" t="s">
        <v>1</v>
      </c>
      <c r="N139" s="227" t="s">
        <v>38</v>
      </c>
      <c r="O139" s="87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30" t="s">
        <v>132</v>
      </c>
      <c r="AT139" s="230" t="s">
        <v>128</v>
      </c>
      <c r="AU139" s="230" t="s">
        <v>81</v>
      </c>
      <c r="AY139" s="13" t="s">
        <v>127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81</v>
      </c>
      <c r="BK139" s="231">
        <f>ROUND(I139*H139,2)</f>
        <v>0</v>
      </c>
      <c r="BL139" s="13" t="s">
        <v>132</v>
      </c>
      <c r="BM139" s="230" t="s">
        <v>141</v>
      </c>
    </row>
    <row r="140" spans="1:65" s="2" customFormat="1" ht="16.5" customHeight="1">
      <c r="A140" s="34"/>
      <c r="B140" s="35"/>
      <c r="C140" s="218" t="s">
        <v>142</v>
      </c>
      <c r="D140" s="218" t="s">
        <v>128</v>
      </c>
      <c r="E140" s="219" t="s">
        <v>143</v>
      </c>
      <c r="F140" s="220" t="s">
        <v>144</v>
      </c>
      <c r="G140" s="221" t="s">
        <v>131</v>
      </c>
      <c r="H140" s="222">
        <v>13</v>
      </c>
      <c r="I140" s="223"/>
      <c r="J140" s="224">
        <f>ROUND(I140*H140,2)</f>
        <v>0</v>
      </c>
      <c r="K140" s="225"/>
      <c r="L140" s="40"/>
      <c r="M140" s="226" t="s">
        <v>1</v>
      </c>
      <c r="N140" s="227" t="s">
        <v>38</v>
      </c>
      <c r="O140" s="87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30" t="s">
        <v>132</v>
      </c>
      <c r="AT140" s="230" t="s">
        <v>128</v>
      </c>
      <c r="AU140" s="230" t="s">
        <v>81</v>
      </c>
      <c r="AY140" s="13" t="s">
        <v>127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81</v>
      </c>
      <c r="BK140" s="231">
        <f>ROUND(I140*H140,2)</f>
        <v>0</v>
      </c>
      <c r="BL140" s="13" t="s">
        <v>132</v>
      </c>
      <c r="BM140" s="230" t="s">
        <v>145</v>
      </c>
    </row>
    <row r="141" spans="1:65" s="2" customFormat="1" ht="16.5" customHeight="1">
      <c r="A141" s="34"/>
      <c r="B141" s="35"/>
      <c r="C141" s="218" t="s">
        <v>138</v>
      </c>
      <c r="D141" s="218" t="s">
        <v>128</v>
      </c>
      <c r="E141" s="219" t="s">
        <v>146</v>
      </c>
      <c r="F141" s="220" t="s">
        <v>147</v>
      </c>
      <c r="G141" s="221" t="s">
        <v>131</v>
      </c>
      <c r="H141" s="222">
        <v>2</v>
      </c>
      <c r="I141" s="223"/>
      <c r="J141" s="224">
        <f>ROUND(I141*H141,2)</f>
        <v>0</v>
      </c>
      <c r="K141" s="225"/>
      <c r="L141" s="40"/>
      <c r="M141" s="226" t="s">
        <v>1</v>
      </c>
      <c r="N141" s="227" t="s">
        <v>38</v>
      </c>
      <c r="O141" s="87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30" t="s">
        <v>132</v>
      </c>
      <c r="AT141" s="230" t="s">
        <v>128</v>
      </c>
      <c r="AU141" s="230" t="s">
        <v>81</v>
      </c>
      <c r="AY141" s="13" t="s">
        <v>127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81</v>
      </c>
      <c r="BK141" s="231">
        <f>ROUND(I141*H141,2)</f>
        <v>0</v>
      </c>
      <c r="BL141" s="13" t="s">
        <v>132</v>
      </c>
      <c r="BM141" s="230" t="s">
        <v>148</v>
      </c>
    </row>
    <row r="142" spans="1:65" s="2" customFormat="1" ht="16.5" customHeight="1">
      <c r="A142" s="34"/>
      <c r="B142" s="35"/>
      <c r="C142" s="218" t="s">
        <v>149</v>
      </c>
      <c r="D142" s="218" t="s">
        <v>128</v>
      </c>
      <c r="E142" s="219" t="s">
        <v>150</v>
      </c>
      <c r="F142" s="220" t="s">
        <v>151</v>
      </c>
      <c r="G142" s="221" t="s">
        <v>131</v>
      </c>
      <c r="H142" s="222">
        <v>1</v>
      </c>
      <c r="I142" s="223"/>
      <c r="J142" s="224">
        <f>ROUND(I142*H142,2)</f>
        <v>0</v>
      </c>
      <c r="K142" s="225"/>
      <c r="L142" s="40"/>
      <c r="M142" s="226" t="s">
        <v>1</v>
      </c>
      <c r="N142" s="227" t="s">
        <v>38</v>
      </c>
      <c r="O142" s="87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30" t="s">
        <v>132</v>
      </c>
      <c r="AT142" s="230" t="s">
        <v>128</v>
      </c>
      <c r="AU142" s="230" t="s">
        <v>81</v>
      </c>
      <c r="AY142" s="13" t="s">
        <v>127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81</v>
      </c>
      <c r="BK142" s="231">
        <f>ROUND(I142*H142,2)</f>
        <v>0</v>
      </c>
      <c r="BL142" s="13" t="s">
        <v>132</v>
      </c>
      <c r="BM142" s="230" t="s">
        <v>152</v>
      </c>
    </row>
    <row r="143" spans="1:65" s="2" customFormat="1" ht="16.5" customHeight="1">
      <c r="A143" s="34"/>
      <c r="B143" s="35"/>
      <c r="C143" s="218" t="s">
        <v>141</v>
      </c>
      <c r="D143" s="218" t="s">
        <v>128</v>
      </c>
      <c r="E143" s="219" t="s">
        <v>153</v>
      </c>
      <c r="F143" s="220" t="s">
        <v>154</v>
      </c>
      <c r="G143" s="221" t="s">
        <v>131</v>
      </c>
      <c r="H143" s="222">
        <v>1</v>
      </c>
      <c r="I143" s="223"/>
      <c r="J143" s="224">
        <f>ROUND(I143*H143,2)</f>
        <v>0</v>
      </c>
      <c r="K143" s="225"/>
      <c r="L143" s="40"/>
      <c r="M143" s="226" t="s">
        <v>1</v>
      </c>
      <c r="N143" s="227" t="s">
        <v>38</v>
      </c>
      <c r="O143" s="87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30" t="s">
        <v>132</v>
      </c>
      <c r="AT143" s="230" t="s">
        <v>128</v>
      </c>
      <c r="AU143" s="230" t="s">
        <v>81</v>
      </c>
      <c r="AY143" s="13" t="s">
        <v>127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81</v>
      </c>
      <c r="BK143" s="231">
        <f>ROUND(I143*H143,2)</f>
        <v>0</v>
      </c>
      <c r="BL143" s="13" t="s">
        <v>132</v>
      </c>
      <c r="BM143" s="230" t="s">
        <v>155</v>
      </c>
    </row>
    <row r="144" spans="1:65" s="2" customFormat="1" ht="16.5" customHeight="1">
      <c r="A144" s="34"/>
      <c r="B144" s="35"/>
      <c r="C144" s="218" t="s">
        <v>156</v>
      </c>
      <c r="D144" s="218" t="s">
        <v>128</v>
      </c>
      <c r="E144" s="219" t="s">
        <v>157</v>
      </c>
      <c r="F144" s="220" t="s">
        <v>158</v>
      </c>
      <c r="G144" s="221" t="s">
        <v>131</v>
      </c>
      <c r="H144" s="222">
        <v>1</v>
      </c>
      <c r="I144" s="223"/>
      <c r="J144" s="224">
        <f>ROUND(I144*H144,2)</f>
        <v>0</v>
      </c>
      <c r="K144" s="225"/>
      <c r="L144" s="40"/>
      <c r="M144" s="226" t="s">
        <v>1</v>
      </c>
      <c r="N144" s="227" t="s">
        <v>38</v>
      </c>
      <c r="O144" s="87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30" t="s">
        <v>132</v>
      </c>
      <c r="AT144" s="230" t="s">
        <v>128</v>
      </c>
      <c r="AU144" s="230" t="s">
        <v>81</v>
      </c>
      <c r="AY144" s="13" t="s">
        <v>127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81</v>
      </c>
      <c r="BK144" s="231">
        <f>ROUND(I144*H144,2)</f>
        <v>0</v>
      </c>
      <c r="BL144" s="13" t="s">
        <v>132</v>
      </c>
      <c r="BM144" s="230" t="s">
        <v>159</v>
      </c>
    </row>
    <row r="145" spans="1:65" s="2" customFormat="1" ht="16.5" customHeight="1">
      <c r="A145" s="34"/>
      <c r="B145" s="35"/>
      <c r="C145" s="218" t="s">
        <v>145</v>
      </c>
      <c r="D145" s="218" t="s">
        <v>128</v>
      </c>
      <c r="E145" s="219" t="s">
        <v>160</v>
      </c>
      <c r="F145" s="220" t="s">
        <v>161</v>
      </c>
      <c r="G145" s="221" t="s">
        <v>131</v>
      </c>
      <c r="H145" s="222">
        <v>1</v>
      </c>
      <c r="I145" s="223"/>
      <c r="J145" s="224">
        <f>ROUND(I145*H145,2)</f>
        <v>0</v>
      </c>
      <c r="K145" s="225"/>
      <c r="L145" s="40"/>
      <c r="M145" s="226" t="s">
        <v>1</v>
      </c>
      <c r="N145" s="227" t="s">
        <v>38</v>
      </c>
      <c r="O145" s="87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30" t="s">
        <v>132</v>
      </c>
      <c r="AT145" s="230" t="s">
        <v>128</v>
      </c>
      <c r="AU145" s="230" t="s">
        <v>81</v>
      </c>
      <c r="AY145" s="13" t="s">
        <v>127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81</v>
      </c>
      <c r="BK145" s="231">
        <f>ROUND(I145*H145,2)</f>
        <v>0</v>
      </c>
      <c r="BL145" s="13" t="s">
        <v>132</v>
      </c>
      <c r="BM145" s="230" t="s">
        <v>162</v>
      </c>
    </row>
    <row r="146" spans="1:65" s="2" customFormat="1" ht="16.5" customHeight="1">
      <c r="A146" s="34"/>
      <c r="B146" s="35"/>
      <c r="C146" s="218" t="s">
        <v>163</v>
      </c>
      <c r="D146" s="218" t="s">
        <v>128</v>
      </c>
      <c r="E146" s="219" t="s">
        <v>164</v>
      </c>
      <c r="F146" s="220" t="s">
        <v>165</v>
      </c>
      <c r="G146" s="221" t="s">
        <v>131</v>
      </c>
      <c r="H146" s="222">
        <v>2</v>
      </c>
      <c r="I146" s="223"/>
      <c r="J146" s="224">
        <f>ROUND(I146*H146,2)</f>
        <v>0</v>
      </c>
      <c r="K146" s="225"/>
      <c r="L146" s="40"/>
      <c r="M146" s="226" t="s">
        <v>1</v>
      </c>
      <c r="N146" s="227" t="s">
        <v>38</v>
      </c>
      <c r="O146" s="87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30" t="s">
        <v>132</v>
      </c>
      <c r="AT146" s="230" t="s">
        <v>128</v>
      </c>
      <c r="AU146" s="230" t="s">
        <v>81</v>
      </c>
      <c r="AY146" s="13" t="s">
        <v>127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81</v>
      </c>
      <c r="BK146" s="231">
        <f>ROUND(I146*H146,2)</f>
        <v>0</v>
      </c>
      <c r="BL146" s="13" t="s">
        <v>132</v>
      </c>
      <c r="BM146" s="230" t="s">
        <v>166</v>
      </c>
    </row>
    <row r="147" spans="1:65" s="2" customFormat="1" ht="16.5" customHeight="1">
      <c r="A147" s="34"/>
      <c r="B147" s="35"/>
      <c r="C147" s="218" t="s">
        <v>148</v>
      </c>
      <c r="D147" s="218" t="s">
        <v>128</v>
      </c>
      <c r="E147" s="219" t="s">
        <v>167</v>
      </c>
      <c r="F147" s="220" t="s">
        <v>168</v>
      </c>
      <c r="G147" s="221" t="s">
        <v>131</v>
      </c>
      <c r="H147" s="222">
        <v>3</v>
      </c>
      <c r="I147" s="223"/>
      <c r="J147" s="224">
        <f>ROUND(I147*H147,2)</f>
        <v>0</v>
      </c>
      <c r="K147" s="225"/>
      <c r="L147" s="40"/>
      <c r="M147" s="226" t="s">
        <v>1</v>
      </c>
      <c r="N147" s="227" t="s">
        <v>38</v>
      </c>
      <c r="O147" s="87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30" t="s">
        <v>132</v>
      </c>
      <c r="AT147" s="230" t="s">
        <v>128</v>
      </c>
      <c r="AU147" s="230" t="s">
        <v>81</v>
      </c>
      <c r="AY147" s="13" t="s">
        <v>127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81</v>
      </c>
      <c r="BK147" s="231">
        <f>ROUND(I147*H147,2)</f>
        <v>0</v>
      </c>
      <c r="BL147" s="13" t="s">
        <v>132</v>
      </c>
      <c r="BM147" s="230" t="s">
        <v>169</v>
      </c>
    </row>
    <row r="148" spans="1:65" s="2" customFormat="1" ht="16.5" customHeight="1">
      <c r="A148" s="34"/>
      <c r="B148" s="35"/>
      <c r="C148" s="218" t="s">
        <v>170</v>
      </c>
      <c r="D148" s="218" t="s">
        <v>128</v>
      </c>
      <c r="E148" s="219" t="s">
        <v>171</v>
      </c>
      <c r="F148" s="220" t="s">
        <v>168</v>
      </c>
      <c r="G148" s="221" t="s">
        <v>131</v>
      </c>
      <c r="H148" s="222">
        <v>4</v>
      </c>
      <c r="I148" s="223"/>
      <c r="J148" s="224">
        <f>ROUND(I148*H148,2)</f>
        <v>0</v>
      </c>
      <c r="K148" s="225"/>
      <c r="L148" s="40"/>
      <c r="M148" s="226" t="s">
        <v>1</v>
      </c>
      <c r="N148" s="227" t="s">
        <v>38</v>
      </c>
      <c r="O148" s="87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30" t="s">
        <v>132</v>
      </c>
      <c r="AT148" s="230" t="s">
        <v>128</v>
      </c>
      <c r="AU148" s="230" t="s">
        <v>81</v>
      </c>
      <c r="AY148" s="13" t="s">
        <v>127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81</v>
      </c>
      <c r="BK148" s="231">
        <f>ROUND(I148*H148,2)</f>
        <v>0</v>
      </c>
      <c r="BL148" s="13" t="s">
        <v>132</v>
      </c>
      <c r="BM148" s="230" t="s">
        <v>172</v>
      </c>
    </row>
    <row r="149" spans="1:65" s="2" customFormat="1" ht="21.75" customHeight="1">
      <c r="A149" s="34"/>
      <c r="B149" s="35"/>
      <c r="C149" s="218" t="s">
        <v>152</v>
      </c>
      <c r="D149" s="218" t="s">
        <v>128</v>
      </c>
      <c r="E149" s="219" t="s">
        <v>173</v>
      </c>
      <c r="F149" s="220" t="s">
        <v>174</v>
      </c>
      <c r="G149" s="221" t="s">
        <v>131</v>
      </c>
      <c r="H149" s="222">
        <v>1</v>
      </c>
      <c r="I149" s="223"/>
      <c r="J149" s="224">
        <f>ROUND(I149*H149,2)</f>
        <v>0</v>
      </c>
      <c r="K149" s="225"/>
      <c r="L149" s="40"/>
      <c r="M149" s="226" t="s">
        <v>1</v>
      </c>
      <c r="N149" s="227" t="s">
        <v>38</v>
      </c>
      <c r="O149" s="87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30" t="s">
        <v>132</v>
      </c>
      <c r="AT149" s="230" t="s">
        <v>128</v>
      </c>
      <c r="AU149" s="230" t="s">
        <v>81</v>
      </c>
      <c r="AY149" s="13" t="s">
        <v>127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81</v>
      </c>
      <c r="BK149" s="231">
        <f>ROUND(I149*H149,2)</f>
        <v>0</v>
      </c>
      <c r="BL149" s="13" t="s">
        <v>132</v>
      </c>
      <c r="BM149" s="230" t="s">
        <v>175</v>
      </c>
    </row>
    <row r="150" spans="1:65" s="2" customFormat="1" ht="21.75" customHeight="1">
      <c r="A150" s="34"/>
      <c r="B150" s="35"/>
      <c r="C150" s="218" t="s">
        <v>8</v>
      </c>
      <c r="D150" s="218" t="s">
        <v>128</v>
      </c>
      <c r="E150" s="219" t="s">
        <v>176</v>
      </c>
      <c r="F150" s="220" t="s">
        <v>177</v>
      </c>
      <c r="G150" s="221" t="s">
        <v>131</v>
      </c>
      <c r="H150" s="222">
        <v>1</v>
      </c>
      <c r="I150" s="223"/>
      <c r="J150" s="224">
        <f>ROUND(I150*H150,2)</f>
        <v>0</v>
      </c>
      <c r="K150" s="225"/>
      <c r="L150" s="40"/>
      <c r="M150" s="226" t="s">
        <v>1</v>
      </c>
      <c r="N150" s="227" t="s">
        <v>38</v>
      </c>
      <c r="O150" s="87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30" t="s">
        <v>132</v>
      </c>
      <c r="AT150" s="230" t="s">
        <v>128</v>
      </c>
      <c r="AU150" s="230" t="s">
        <v>81</v>
      </c>
      <c r="AY150" s="13" t="s">
        <v>127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81</v>
      </c>
      <c r="BK150" s="231">
        <f>ROUND(I150*H150,2)</f>
        <v>0</v>
      </c>
      <c r="BL150" s="13" t="s">
        <v>132</v>
      </c>
      <c r="BM150" s="230" t="s">
        <v>178</v>
      </c>
    </row>
    <row r="151" spans="1:65" s="2" customFormat="1" ht="24.15" customHeight="1">
      <c r="A151" s="34"/>
      <c r="B151" s="35"/>
      <c r="C151" s="218" t="s">
        <v>155</v>
      </c>
      <c r="D151" s="218" t="s">
        <v>128</v>
      </c>
      <c r="E151" s="219" t="s">
        <v>179</v>
      </c>
      <c r="F151" s="220" t="s">
        <v>180</v>
      </c>
      <c r="G151" s="221" t="s">
        <v>131</v>
      </c>
      <c r="H151" s="222">
        <v>1</v>
      </c>
      <c r="I151" s="223"/>
      <c r="J151" s="224">
        <f>ROUND(I151*H151,2)</f>
        <v>0</v>
      </c>
      <c r="K151" s="225"/>
      <c r="L151" s="40"/>
      <c r="M151" s="226" t="s">
        <v>1</v>
      </c>
      <c r="N151" s="227" t="s">
        <v>38</v>
      </c>
      <c r="O151" s="87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30" t="s">
        <v>132</v>
      </c>
      <c r="AT151" s="230" t="s">
        <v>128</v>
      </c>
      <c r="AU151" s="230" t="s">
        <v>81</v>
      </c>
      <c r="AY151" s="13" t="s">
        <v>127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81</v>
      </c>
      <c r="BK151" s="231">
        <f>ROUND(I151*H151,2)</f>
        <v>0</v>
      </c>
      <c r="BL151" s="13" t="s">
        <v>132</v>
      </c>
      <c r="BM151" s="230" t="s">
        <v>181</v>
      </c>
    </row>
    <row r="152" spans="1:65" s="2" customFormat="1" ht="16.5" customHeight="1">
      <c r="A152" s="34"/>
      <c r="B152" s="35"/>
      <c r="C152" s="218" t="s">
        <v>182</v>
      </c>
      <c r="D152" s="218" t="s">
        <v>128</v>
      </c>
      <c r="E152" s="219" t="s">
        <v>183</v>
      </c>
      <c r="F152" s="220" t="s">
        <v>184</v>
      </c>
      <c r="G152" s="221" t="s">
        <v>131</v>
      </c>
      <c r="H152" s="222">
        <v>3</v>
      </c>
      <c r="I152" s="223"/>
      <c r="J152" s="224">
        <f>ROUND(I152*H152,2)</f>
        <v>0</v>
      </c>
      <c r="K152" s="225"/>
      <c r="L152" s="40"/>
      <c r="M152" s="226" t="s">
        <v>1</v>
      </c>
      <c r="N152" s="227" t="s">
        <v>38</v>
      </c>
      <c r="O152" s="87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30" t="s">
        <v>132</v>
      </c>
      <c r="AT152" s="230" t="s">
        <v>128</v>
      </c>
      <c r="AU152" s="230" t="s">
        <v>81</v>
      </c>
      <c r="AY152" s="13" t="s">
        <v>127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81</v>
      </c>
      <c r="BK152" s="231">
        <f>ROUND(I152*H152,2)</f>
        <v>0</v>
      </c>
      <c r="BL152" s="13" t="s">
        <v>132</v>
      </c>
      <c r="BM152" s="230" t="s">
        <v>185</v>
      </c>
    </row>
    <row r="153" spans="1:65" s="2" customFormat="1" ht="16.5" customHeight="1">
      <c r="A153" s="34"/>
      <c r="B153" s="35"/>
      <c r="C153" s="218" t="s">
        <v>159</v>
      </c>
      <c r="D153" s="218" t="s">
        <v>128</v>
      </c>
      <c r="E153" s="219" t="s">
        <v>186</v>
      </c>
      <c r="F153" s="220" t="s">
        <v>187</v>
      </c>
      <c r="G153" s="221" t="s">
        <v>131</v>
      </c>
      <c r="H153" s="222">
        <v>1</v>
      </c>
      <c r="I153" s="223"/>
      <c r="J153" s="224">
        <f>ROUND(I153*H153,2)</f>
        <v>0</v>
      </c>
      <c r="K153" s="225"/>
      <c r="L153" s="40"/>
      <c r="M153" s="226" t="s">
        <v>1</v>
      </c>
      <c r="N153" s="227" t="s">
        <v>38</v>
      </c>
      <c r="O153" s="87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30" t="s">
        <v>132</v>
      </c>
      <c r="AT153" s="230" t="s">
        <v>128</v>
      </c>
      <c r="AU153" s="230" t="s">
        <v>81</v>
      </c>
      <c r="AY153" s="13" t="s">
        <v>127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81</v>
      </c>
      <c r="BK153" s="231">
        <f>ROUND(I153*H153,2)</f>
        <v>0</v>
      </c>
      <c r="BL153" s="13" t="s">
        <v>132</v>
      </c>
      <c r="BM153" s="230" t="s">
        <v>188</v>
      </c>
    </row>
    <row r="154" spans="1:65" s="2" customFormat="1" ht="16.5" customHeight="1">
      <c r="A154" s="34"/>
      <c r="B154" s="35"/>
      <c r="C154" s="218" t="s">
        <v>189</v>
      </c>
      <c r="D154" s="218" t="s">
        <v>128</v>
      </c>
      <c r="E154" s="219" t="s">
        <v>190</v>
      </c>
      <c r="F154" s="220" t="s">
        <v>191</v>
      </c>
      <c r="G154" s="221" t="s">
        <v>131</v>
      </c>
      <c r="H154" s="222">
        <v>1</v>
      </c>
      <c r="I154" s="223"/>
      <c r="J154" s="224">
        <f>ROUND(I154*H154,2)</f>
        <v>0</v>
      </c>
      <c r="K154" s="225"/>
      <c r="L154" s="40"/>
      <c r="M154" s="226" t="s">
        <v>1</v>
      </c>
      <c r="N154" s="227" t="s">
        <v>38</v>
      </c>
      <c r="O154" s="87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30" t="s">
        <v>132</v>
      </c>
      <c r="AT154" s="230" t="s">
        <v>128</v>
      </c>
      <c r="AU154" s="230" t="s">
        <v>81</v>
      </c>
      <c r="AY154" s="13" t="s">
        <v>127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81</v>
      </c>
      <c r="BK154" s="231">
        <f>ROUND(I154*H154,2)</f>
        <v>0</v>
      </c>
      <c r="BL154" s="13" t="s">
        <v>132</v>
      </c>
      <c r="BM154" s="230" t="s">
        <v>192</v>
      </c>
    </row>
    <row r="155" spans="1:65" s="2" customFormat="1" ht="21.75" customHeight="1">
      <c r="A155" s="34"/>
      <c r="B155" s="35"/>
      <c r="C155" s="218" t="s">
        <v>162</v>
      </c>
      <c r="D155" s="218" t="s">
        <v>128</v>
      </c>
      <c r="E155" s="219" t="s">
        <v>193</v>
      </c>
      <c r="F155" s="220" t="s">
        <v>194</v>
      </c>
      <c r="G155" s="221" t="s">
        <v>131</v>
      </c>
      <c r="H155" s="222">
        <v>14</v>
      </c>
      <c r="I155" s="223"/>
      <c r="J155" s="224">
        <f>ROUND(I155*H155,2)</f>
        <v>0</v>
      </c>
      <c r="K155" s="225"/>
      <c r="L155" s="40"/>
      <c r="M155" s="226" t="s">
        <v>1</v>
      </c>
      <c r="N155" s="227" t="s">
        <v>38</v>
      </c>
      <c r="O155" s="87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30" t="s">
        <v>132</v>
      </c>
      <c r="AT155" s="230" t="s">
        <v>128</v>
      </c>
      <c r="AU155" s="230" t="s">
        <v>81</v>
      </c>
      <c r="AY155" s="13" t="s">
        <v>127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81</v>
      </c>
      <c r="BK155" s="231">
        <f>ROUND(I155*H155,2)</f>
        <v>0</v>
      </c>
      <c r="BL155" s="13" t="s">
        <v>132</v>
      </c>
      <c r="BM155" s="230" t="s">
        <v>195</v>
      </c>
    </row>
    <row r="156" spans="1:65" s="2" customFormat="1" ht="21.75" customHeight="1">
      <c r="A156" s="34"/>
      <c r="B156" s="35"/>
      <c r="C156" s="218" t="s">
        <v>7</v>
      </c>
      <c r="D156" s="218" t="s">
        <v>128</v>
      </c>
      <c r="E156" s="219" t="s">
        <v>196</v>
      </c>
      <c r="F156" s="220" t="s">
        <v>197</v>
      </c>
      <c r="G156" s="221" t="s">
        <v>131</v>
      </c>
      <c r="H156" s="222">
        <v>6</v>
      </c>
      <c r="I156" s="223"/>
      <c r="J156" s="224">
        <f>ROUND(I156*H156,2)</f>
        <v>0</v>
      </c>
      <c r="K156" s="225"/>
      <c r="L156" s="40"/>
      <c r="M156" s="226" t="s">
        <v>1</v>
      </c>
      <c r="N156" s="227" t="s">
        <v>38</v>
      </c>
      <c r="O156" s="87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30" t="s">
        <v>132</v>
      </c>
      <c r="AT156" s="230" t="s">
        <v>128</v>
      </c>
      <c r="AU156" s="230" t="s">
        <v>81</v>
      </c>
      <c r="AY156" s="13" t="s">
        <v>127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81</v>
      </c>
      <c r="BK156" s="231">
        <f>ROUND(I156*H156,2)</f>
        <v>0</v>
      </c>
      <c r="BL156" s="13" t="s">
        <v>132</v>
      </c>
      <c r="BM156" s="230" t="s">
        <v>198</v>
      </c>
    </row>
    <row r="157" spans="1:65" s="2" customFormat="1" ht="16.5" customHeight="1">
      <c r="A157" s="34"/>
      <c r="B157" s="35"/>
      <c r="C157" s="218" t="s">
        <v>166</v>
      </c>
      <c r="D157" s="218" t="s">
        <v>128</v>
      </c>
      <c r="E157" s="219" t="s">
        <v>199</v>
      </c>
      <c r="F157" s="220" t="s">
        <v>200</v>
      </c>
      <c r="G157" s="221" t="s">
        <v>131</v>
      </c>
      <c r="H157" s="222">
        <v>3</v>
      </c>
      <c r="I157" s="223"/>
      <c r="J157" s="224">
        <f>ROUND(I157*H157,2)</f>
        <v>0</v>
      </c>
      <c r="K157" s="225"/>
      <c r="L157" s="40"/>
      <c r="M157" s="226" t="s">
        <v>1</v>
      </c>
      <c r="N157" s="227" t="s">
        <v>38</v>
      </c>
      <c r="O157" s="87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30" t="s">
        <v>132</v>
      </c>
      <c r="AT157" s="230" t="s">
        <v>128</v>
      </c>
      <c r="AU157" s="230" t="s">
        <v>81</v>
      </c>
      <c r="AY157" s="13" t="s">
        <v>127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81</v>
      </c>
      <c r="BK157" s="231">
        <f>ROUND(I157*H157,2)</f>
        <v>0</v>
      </c>
      <c r="BL157" s="13" t="s">
        <v>132</v>
      </c>
      <c r="BM157" s="230" t="s">
        <v>201</v>
      </c>
    </row>
    <row r="158" spans="1:65" s="2" customFormat="1" ht="16.5" customHeight="1">
      <c r="A158" s="34"/>
      <c r="B158" s="35"/>
      <c r="C158" s="218" t="s">
        <v>202</v>
      </c>
      <c r="D158" s="218" t="s">
        <v>128</v>
      </c>
      <c r="E158" s="219" t="s">
        <v>203</v>
      </c>
      <c r="F158" s="220" t="s">
        <v>204</v>
      </c>
      <c r="G158" s="221" t="s">
        <v>131</v>
      </c>
      <c r="H158" s="222">
        <v>1</v>
      </c>
      <c r="I158" s="223"/>
      <c r="J158" s="224">
        <f>ROUND(I158*H158,2)</f>
        <v>0</v>
      </c>
      <c r="K158" s="225"/>
      <c r="L158" s="40"/>
      <c r="M158" s="226" t="s">
        <v>1</v>
      </c>
      <c r="N158" s="227" t="s">
        <v>38</v>
      </c>
      <c r="O158" s="87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30" t="s">
        <v>132</v>
      </c>
      <c r="AT158" s="230" t="s">
        <v>128</v>
      </c>
      <c r="AU158" s="230" t="s">
        <v>81</v>
      </c>
      <c r="AY158" s="13" t="s">
        <v>127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81</v>
      </c>
      <c r="BK158" s="231">
        <f>ROUND(I158*H158,2)</f>
        <v>0</v>
      </c>
      <c r="BL158" s="13" t="s">
        <v>132</v>
      </c>
      <c r="BM158" s="230" t="s">
        <v>205</v>
      </c>
    </row>
    <row r="159" spans="1:65" s="2" customFormat="1" ht="16.5" customHeight="1">
      <c r="A159" s="34"/>
      <c r="B159" s="35"/>
      <c r="C159" s="218" t="s">
        <v>169</v>
      </c>
      <c r="D159" s="218" t="s">
        <v>128</v>
      </c>
      <c r="E159" s="219" t="s">
        <v>206</v>
      </c>
      <c r="F159" s="220" t="s">
        <v>207</v>
      </c>
      <c r="G159" s="221" t="s">
        <v>131</v>
      </c>
      <c r="H159" s="222">
        <v>1</v>
      </c>
      <c r="I159" s="223"/>
      <c r="J159" s="224">
        <f>ROUND(I159*H159,2)</f>
        <v>0</v>
      </c>
      <c r="K159" s="225"/>
      <c r="L159" s="40"/>
      <c r="M159" s="226" t="s">
        <v>1</v>
      </c>
      <c r="N159" s="227" t="s">
        <v>38</v>
      </c>
      <c r="O159" s="87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30" t="s">
        <v>132</v>
      </c>
      <c r="AT159" s="230" t="s">
        <v>128</v>
      </c>
      <c r="AU159" s="230" t="s">
        <v>81</v>
      </c>
      <c r="AY159" s="13" t="s">
        <v>127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81</v>
      </c>
      <c r="BK159" s="231">
        <f>ROUND(I159*H159,2)</f>
        <v>0</v>
      </c>
      <c r="BL159" s="13" t="s">
        <v>132</v>
      </c>
      <c r="BM159" s="230" t="s">
        <v>208</v>
      </c>
    </row>
    <row r="160" spans="1:65" s="2" customFormat="1" ht="16.5" customHeight="1">
      <c r="A160" s="34"/>
      <c r="B160" s="35"/>
      <c r="C160" s="218" t="s">
        <v>209</v>
      </c>
      <c r="D160" s="218" t="s">
        <v>128</v>
      </c>
      <c r="E160" s="219" t="s">
        <v>210</v>
      </c>
      <c r="F160" s="220" t="s">
        <v>211</v>
      </c>
      <c r="G160" s="221" t="s">
        <v>131</v>
      </c>
      <c r="H160" s="222">
        <v>59</v>
      </c>
      <c r="I160" s="223"/>
      <c r="J160" s="224">
        <f>ROUND(I160*H160,2)</f>
        <v>0</v>
      </c>
      <c r="K160" s="225"/>
      <c r="L160" s="40"/>
      <c r="M160" s="226" t="s">
        <v>1</v>
      </c>
      <c r="N160" s="227" t="s">
        <v>38</v>
      </c>
      <c r="O160" s="87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30" t="s">
        <v>132</v>
      </c>
      <c r="AT160" s="230" t="s">
        <v>128</v>
      </c>
      <c r="AU160" s="230" t="s">
        <v>81</v>
      </c>
      <c r="AY160" s="13" t="s">
        <v>127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81</v>
      </c>
      <c r="BK160" s="231">
        <f>ROUND(I160*H160,2)</f>
        <v>0</v>
      </c>
      <c r="BL160" s="13" t="s">
        <v>132</v>
      </c>
      <c r="BM160" s="230" t="s">
        <v>212</v>
      </c>
    </row>
    <row r="161" spans="1:65" s="2" customFormat="1" ht="16.5" customHeight="1">
      <c r="A161" s="34"/>
      <c r="B161" s="35"/>
      <c r="C161" s="218" t="s">
        <v>172</v>
      </c>
      <c r="D161" s="218" t="s">
        <v>128</v>
      </c>
      <c r="E161" s="219" t="s">
        <v>213</v>
      </c>
      <c r="F161" s="220" t="s">
        <v>214</v>
      </c>
      <c r="G161" s="221" t="s">
        <v>131</v>
      </c>
      <c r="H161" s="222">
        <v>2</v>
      </c>
      <c r="I161" s="223"/>
      <c r="J161" s="224">
        <f>ROUND(I161*H161,2)</f>
        <v>0</v>
      </c>
      <c r="K161" s="225"/>
      <c r="L161" s="40"/>
      <c r="M161" s="226" t="s">
        <v>1</v>
      </c>
      <c r="N161" s="227" t="s">
        <v>38</v>
      </c>
      <c r="O161" s="87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30" t="s">
        <v>132</v>
      </c>
      <c r="AT161" s="230" t="s">
        <v>128</v>
      </c>
      <c r="AU161" s="230" t="s">
        <v>81</v>
      </c>
      <c r="AY161" s="13" t="s">
        <v>127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81</v>
      </c>
      <c r="BK161" s="231">
        <f>ROUND(I161*H161,2)</f>
        <v>0</v>
      </c>
      <c r="BL161" s="13" t="s">
        <v>132</v>
      </c>
      <c r="BM161" s="230" t="s">
        <v>215</v>
      </c>
    </row>
    <row r="162" spans="1:65" s="2" customFormat="1" ht="16.5" customHeight="1">
      <c r="A162" s="34"/>
      <c r="B162" s="35"/>
      <c r="C162" s="218" t="s">
        <v>216</v>
      </c>
      <c r="D162" s="218" t="s">
        <v>128</v>
      </c>
      <c r="E162" s="219" t="s">
        <v>217</v>
      </c>
      <c r="F162" s="220" t="s">
        <v>218</v>
      </c>
      <c r="G162" s="221" t="s">
        <v>131</v>
      </c>
      <c r="H162" s="222">
        <v>1</v>
      </c>
      <c r="I162" s="223"/>
      <c r="J162" s="224">
        <f>ROUND(I162*H162,2)</f>
        <v>0</v>
      </c>
      <c r="K162" s="225"/>
      <c r="L162" s="40"/>
      <c r="M162" s="226" t="s">
        <v>1</v>
      </c>
      <c r="N162" s="227" t="s">
        <v>38</v>
      </c>
      <c r="O162" s="87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30" t="s">
        <v>132</v>
      </c>
      <c r="AT162" s="230" t="s">
        <v>128</v>
      </c>
      <c r="AU162" s="230" t="s">
        <v>81</v>
      </c>
      <c r="AY162" s="13" t="s">
        <v>127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3" t="s">
        <v>81</v>
      </c>
      <c r="BK162" s="231">
        <f>ROUND(I162*H162,2)</f>
        <v>0</v>
      </c>
      <c r="BL162" s="13" t="s">
        <v>132</v>
      </c>
      <c r="BM162" s="230" t="s">
        <v>219</v>
      </c>
    </row>
    <row r="163" spans="1:65" s="2" customFormat="1" ht="16.5" customHeight="1">
      <c r="A163" s="34"/>
      <c r="B163" s="35"/>
      <c r="C163" s="218" t="s">
        <v>175</v>
      </c>
      <c r="D163" s="218" t="s">
        <v>128</v>
      </c>
      <c r="E163" s="219" t="s">
        <v>220</v>
      </c>
      <c r="F163" s="220" t="s">
        <v>221</v>
      </c>
      <c r="G163" s="221" t="s">
        <v>131</v>
      </c>
      <c r="H163" s="222">
        <v>53</v>
      </c>
      <c r="I163" s="223"/>
      <c r="J163" s="224">
        <f>ROUND(I163*H163,2)</f>
        <v>0</v>
      </c>
      <c r="K163" s="225"/>
      <c r="L163" s="40"/>
      <c r="M163" s="226" t="s">
        <v>1</v>
      </c>
      <c r="N163" s="227" t="s">
        <v>38</v>
      </c>
      <c r="O163" s="87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30" t="s">
        <v>132</v>
      </c>
      <c r="AT163" s="230" t="s">
        <v>128</v>
      </c>
      <c r="AU163" s="230" t="s">
        <v>81</v>
      </c>
      <c r="AY163" s="13" t="s">
        <v>127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81</v>
      </c>
      <c r="BK163" s="231">
        <f>ROUND(I163*H163,2)</f>
        <v>0</v>
      </c>
      <c r="BL163" s="13" t="s">
        <v>132</v>
      </c>
      <c r="BM163" s="230" t="s">
        <v>222</v>
      </c>
    </row>
    <row r="164" spans="1:65" s="2" customFormat="1" ht="16.5" customHeight="1">
      <c r="A164" s="34"/>
      <c r="B164" s="35"/>
      <c r="C164" s="218" t="s">
        <v>223</v>
      </c>
      <c r="D164" s="218" t="s">
        <v>128</v>
      </c>
      <c r="E164" s="219" t="s">
        <v>224</v>
      </c>
      <c r="F164" s="220" t="s">
        <v>225</v>
      </c>
      <c r="G164" s="221" t="s">
        <v>131</v>
      </c>
      <c r="H164" s="222">
        <v>1</v>
      </c>
      <c r="I164" s="223"/>
      <c r="J164" s="224">
        <f>ROUND(I164*H164,2)</f>
        <v>0</v>
      </c>
      <c r="K164" s="225"/>
      <c r="L164" s="40"/>
      <c r="M164" s="226" t="s">
        <v>1</v>
      </c>
      <c r="N164" s="227" t="s">
        <v>38</v>
      </c>
      <c r="O164" s="87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30" t="s">
        <v>132</v>
      </c>
      <c r="AT164" s="230" t="s">
        <v>128</v>
      </c>
      <c r="AU164" s="230" t="s">
        <v>81</v>
      </c>
      <c r="AY164" s="13" t="s">
        <v>127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3" t="s">
        <v>81</v>
      </c>
      <c r="BK164" s="231">
        <f>ROUND(I164*H164,2)</f>
        <v>0</v>
      </c>
      <c r="BL164" s="13" t="s">
        <v>132</v>
      </c>
      <c r="BM164" s="230" t="s">
        <v>226</v>
      </c>
    </row>
    <row r="165" spans="1:65" s="2" customFormat="1" ht="16.5" customHeight="1">
      <c r="A165" s="34"/>
      <c r="B165" s="35"/>
      <c r="C165" s="218" t="s">
        <v>178</v>
      </c>
      <c r="D165" s="218" t="s">
        <v>128</v>
      </c>
      <c r="E165" s="219" t="s">
        <v>227</v>
      </c>
      <c r="F165" s="220" t="s">
        <v>228</v>
      </c>
      <c r="G165" s="221" t="s">
        <v>131</v>
      </c>
      <c r="H165" s="222">
        <v>1</v>
      </c>
      <c r="I165" s="223"/>
      <c r="J165" s="224">
        <f>ROUND(I165*H165,2)</f>
        <v>0</v>
      </c>
      <c r="K165" s="225"/>
      <c r="L165" s="40"/>
      <c r="M165" s="226" t="s">
        <v>1</v>
      </c>
      <c r="N165" s="227" t="s">
        <v>38</v>
      </c>
      <c r="O165" s="87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30" t="s">
        <v>132</v>
      </c>
      <c r="AT165" s="230" t="s">
        <v>128</v>
      </c>
      <c r="AU165" s="230" t="s">
        <v>81</v>
      </c>
      <c r="AY165" s="13" t="s">
        <v>127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3" t="s">
        <v>81</v>
      </c>
      <c r="BK165" s="231">
        <f>ROUND(I165*H165,2)</f>
        <v>0</v>
      </c>
      <c r="BL165" s="13" t="s">
        <v>132</v>
      </c>
      <c r="BM165" s="230" t="s">
        <v>229</v>
      </c>
    </row>
    <row r="166" spans="1:65" s="2" customFormat="1" ht="16.5" customHeight="1">
      <c r="A166" s="34"/>
      <c r="B166" s="35"/>
      <c r="C166" s="218" t="s">
        <v>230</v>
      </c>
      <c r="D166" s="218" t="s">
        <v>128</v>
      </c>
      <c r="E166" s="219" t="s">
        <v>231</v>
      </c>
      <c r="F166" s="220" t="s">
        <v>232</v>
      </c>
      <c r="G166" s="221" t="s">
        <v>131</v>
      </c>
      <c r="H166" s="222">
        <v>5</v>
      </c>
      <c r="I166" s="223"/>
      <c r="J166" s="224">
        <f>ROUND(I166*H166,2)</f>
        <v>0</v>
      </c>
      <c r="K166" s="225"/>
      <c r="L166" s="40"/>
      <c r="M166" s="226" t="s">
        <v>1</v>
      </c>
      <c r="N166" s="227" t="s">
        <v>38</v>
      </c>
      <c r="O166" s="87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30" t="s">
        <v>132</v>
      </c>
      <c r="AT166" s="230" t="s">
        <v>128</v>
      </c>
      <c r="AU166" s="230" t="s">
        <v>81</v>
      </c>
      <c r="AY166" s="13" t="s">
        <v>127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3" t="s">
        <v>81</v>
      </c>
      <c r="BK166" s="231">
        <f>ROUND(I166*H166,2)</f>
        <v>0</v>
      </c>
      <c r="BL166" s="13" t="s">
        <v>132</v>
      </c>
      <c r="BM166" s="230" t="s">
        <v>233</v>
      </c>
    </row>
    <row r="167" spans="1:65" s="2" customFormat="1" ht="16.5" customHeight="1">
      <c r="A167" s="34"/>
      <c r="B167" s="35"/>
      <c r="C167" s="218" t="s">
        <v>181</v>
      </c>
      <c r="D167" s="218" t="s">
        <v>128</v>
      </c>
      <c r="E167" s="219" t="s">
        <v>234</v>
      </c>
      <c r="F167" s="220" t="s">
        <v>235</v>
      </c>
      <c r="G167" s="221" t="s">
        <v>131</v>
      </c>
      <c r="H167" s="222">
        <v>6</v>
      </c>
      <c r="I167" s="223"/>
      <c r="J167" s="224">
        <f>ROUND(I167*H167,2)</f>
        <v>0</v>
      </c>
      <c r="K167" s="225"/>
      <c r="L167" s="40"/>
      <c r="M167" s="226" t="s">
        <v>1</v>
      </c>
      <c r="N167" s="227" t="s">
        <v>38</v>
      </c>
      <c r="O167" s="87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30" t="s">
        <v>132</v>
      </c>
      <c r="AT167" s="230" t="s">
        <v>128</v>
      </c>
      <c r="AU167" s="230" t="s">
        <v>81</v>
      </c>
      <c r="AY167" s="13" t="s">
        <v>127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3" t="s">
        <v>81</v>
      </c>
      <c r="BK167" s="231">
        <f>ROUND(I167*H167,2)</f>
        <v>0</v>
      </c>
      <c r="BL167" s="13" t="s">
        <v>132</v>
      </c>
      <c r="BM167" s="230" t="s">
        <v>236</v>
      </c>
    </row>
    <row r="168" spans="1:65" s="2" customFormat="1" ht="16.5" customHeight="1">
      <c r="A168" s="34"/>
      <c r="B168" s="35"/>
      <c r="C168" s="218" t="s">
        <v>237</v>
      </c>
      <c r="D168" s="218" t="s">
        <v>128</v>
      </c>
      <c r="E168" s="219" t="s">
        <v>238</v>
      </c>
      <c r="F168" s="220" t="s">
        <v>239</v>
      </c>
      <c r="G168" s="221" t="s">
        <v>131</v>
      </c>
      <c r="H168" s="222">
        <v>1</v>
      </c>
      <c r="I168" s="223"/>
      <c r="J168" s="224">
        <f>ROUND(I168*H168,2)</f>
        <v>0</v>
      </c>
      <c r="K168" s="225"/>
      <c r="L168" s="40"/>
      <c r="M168" s="226" t="s">
        <v>1</v>
      </c>
      <c r="N168" s="227" t="s">
        <v>38</v>
      </c>
      <c r="O168" s="87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30" t="s">
        <v>132</v>
      </c>
      <c r="AT168" s="230" t="s">
        <v>128</v>
      </c>
      <c r="AU168" s="230" t="s">
        <v>81</v>
      </c>
      <c r="AY168" s="13" t="s">
        <v>127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3" t="s">
        <v>81</v>
      </c>
      <c r="BK168" s="231">
        <f>ROUND(I168*H168,2)</f>
        <v>0</v>
      </c>
      <c r="BL168" s="13" t="s">
        <v>132</v>
      </c>
      <c r="BM168" s="230" t="s">
        <v>240</v>
      </c>
    </row>
    <row r="169" spans="1:65" s="2" customFormat="1" ht="16.5" customHeight="1">
      <c r="A169" s="34"/>
      <c r="B169" s="35"/>
      <c r="C169" s="218" t="s">
        <v>185</v>
      </c>
      <c r="D169" s="218" t="s">
        <v>128</v>
      </c>
      <c r="E169" s="219" t="s">
        <v>241</v>
      </c>
      <c r="F169" s="220" t="s">
        <v>242</v>
      </c>
      <c r="G169" s="221" t="s">
        <v>131</v>
      </c>
      <c r="H169" s="222">
        <v>2</v>
      </c>
      <c r="I169" s="223"/>
      <c r="J169" s="224">
        <f>ROUND(I169*H169,2)</f>
        <v>0</v>
      </c>
      <c r="K169" s="225"/>
      <c r="L169" s="40"/>
      <c r="M169" s="226" t="s">
        <v>1</v>
      </c>
      <c r="N169" s="227" t="s">
        <v>38</v>
      </c>
      <c r="O169" s="87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30" t="s">
        <v>132</v>
      </c>
      <c r="AT169" s="230" t="s">
        <v>128</v>
      </c>
      <c r="AU169" s="230" t="s">
        <v>81</v>
      </c>
      <c r="AY169" s="13" t="s">
        <v>127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3" t="s">
        <v>81</v>
      </c>
      <c r="BK169" s="231">
        <f>ROUND(I169*H169,2)</f>
        <v>0</v>
      </c>
      <c r="BL169" s="13" t="s">
        <v>132</v>
      </c>
      <c r="BM169" s="230" t="s">
        <v>243</v>
      </c>
    </row>
    <row r="170" spans="1:65" s="2" customFormat="1" ht="16.5" customHeight="1">
      <c r="A170" s="34"/>
      <c r="B170" s="35"/>
      <c r="C170" s="218" t="s">
        <v>244</v>
      </c>
      <c r="D170" s="218" t="s">
        <v>128</v>
      </c>
      <c r="E170" s="219" t="s">
        <v>245</v>
      </c>
      <c r="F170" s="220" t="s">
        <v>246</v>
      </c>
      <c r="G170" s="221" t="s">
        <v>131</v>
      </c>
      <c r="H170" s="222">
        <v>2</v>
      </c>
      <c r="I170" s="223"/>
      <c r="J170" s="224">
        <f>ROUND(I170*H170,2)</f>
        <v>0</v>
      </c>
      <c r="K170" s="225"/>
      <c r="L170" s="40"/>
      <c r="M170" s="226" t="s">
        <v>1</v>
      </c>
      <c r="N170" s="227" t="s">
        <v>38</v>
      </c>
      <c r="O170" s="87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30" t="s">
        <v>132</v>
      </c>
      <c r="AT170" s="230" t="s">
        <v>128</v>
      </c>
      <c r="AU170" s="230" t="s">
        <v>81</v>
      </c>
      <c r="AY170" s="13" t="s">
        <v>127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3" t="s">
        <v>81</v>
      </c>
      <c r="BK170" s="231">
        <f>ROUND(I170*H170,2)</f>
        <v>0</v>
      </c>
      <c r="BL170" s="13" t="s">
        <v>132</v>
      </c>
      <c r="BM170" s="230" t="s">
        <v>247</v>
      </c>
    </row>
    <row r="171" spans="1:65" s="2" customFormat="1" ht="16.5" customHeight="1">
      <c r="A171" s="34"/>
      <c r="B171" s="35"/>
      <c r="C171" s="218" t="s">
        <v>188</v>
      </c>
      <c r="D171" s="218" t="s">
        <v>128</v>
      </c>
      <c r="E171" s="219" t="s">
        <v>248</v>
      </c>
      <c r="F171" s="220" t="s">
        <v>249</v>
      </c>
      <c r="G171" s="221" t="s">
        <v>131</v>
      </c>
      <c r="H171" s="222">
        <v>3</v>
      </c>
      <c r="I171" s="223"/>
      <c r="J171" s="224">
        <f>ROUND(I171*H171,2)</f>
        <v>0</v>
      </c>
      <c r="K171" s="225"/>
      <c r="L171" s="40"/>
      <c r="M171" s="226" t="s">
        <v>1</v>
      </c>
      <c r="N171" s="227" t="s">
        <v>38</v>
      </c>
      <c r="O171" s="87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30" t="s">
        <v>132</v>
      </c>
      <c r="AT171" s="230" t="s">
        <v>128</v>
      </c>
      <c r="AU171" s="230" t="s">
        <v>81</v>
      </c>
      <c r="AY171" s="13" t="s">
        <v>127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3" t="s">
        <v>81</v>
      </c>
      <c r="BK171" s="231">
        <f>ROUND(I171*H171,2)</f>
        <v>0</v>
      </c>
      <c r="BL171" s="13" t="s">
        <v>132</v>
      </c>
      <c r="BM171" s="230" t="s">
        <v>250</v>
      </c>
    </row>
    <row r="172" spans="1:65" s="2" customFormat="1" ht="16.5" customHeight="1">
      <c r="A172" s="34"/>
      <c r="B172" s="35"/>
      <c r="C172" s="218" t="s">
        <v>251</v>
      </c>
      <c r="D172" s="218" t="s">
        <v>128</v>
      </c>
      <c r="E172" s="219" t="s">
        <v>252</v>
      </c>
      <c r="F172" s="220" t="s">
        <v>253</v>
      </c>
      <c r="G172" s="221" t="s">
        <v>131</v>
      </c>
      <c r="H172" s="222">
        <v>5</v>
      </c>
      <c r="I172" s="223"/>
      <c r="J172" s="224">
        <f>ROUND(I172*H172,2)</f>
        <v>0</v>
      </c>
      <c r="K172" s="225"/>
      <c r="L172" s="40"/>
      <c r="M172" s="226" t="s">
        <v>1</v>
      </c>
      <c r="N172" s="227" t="s">
        <v>38</v>
      </c>
      <c r="O172" s="87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30" t="s">
        <v>132</v>
      </c>
      <c r="AT172" s="230" t="s">
        <v>128</v>
      </c>
      <c r="AU172" s="230" t="s">
        <v>81</v>
      </c>
      <c r="AY172" s="13" t="s">
        <v>127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3" t="s">
        <v>81</v>
      </c>
      <c r="BK172" s="231">
        <f>ROUND(I172*H172,2)</f>
        <v>0</v>
      </c>
      <c r="BL172" s="13" t="s">
        <v>132</v>
      </c>
      <c r="BM172" s="230" t="s">
        <v>254</v>
      </c>
    </row>
    <row r="173" spans="1:65" s="2" customFormat="1" ht="16.5" customHeight="1">
      <c r="A173" s="34"/>
      <c r="B173" s="35"/>
      <c r="C173" s="218" t="s">
        <v>192</v>
      </c>
      <c r="D173" s="218" t="s">
        <v>128</v>
      </c>
      <c r="E173" s="219" t="s">
        <v>255</v>
      </c>
      <c r="F173" s="220" t="s">
        <v>256</v>
      </c>
      <c r="G173" s="221" t="s">
        <v>131</v>
      </c>
      <c r="H173" s="222">
        <v>1</v>
      </c>
      <c r="I173" s="223"/>
      <c r="J173" s="224">
        <f>ROUND(I173*H173,2)</f>
        <v>0</v>
      </c>
      <c r="K173" s="225"/>
      <c r="L173" s="40"/>
      <c r="M173" s="226" t="s">
        <v>1</v>
      </c>
      <c r="N173" s="227" t="s">
        <v>38</v>
      </c>
      <c r="O173" s="87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30" t="s">
        <v>132</v>
      </c>
      <c r="AT173" s="230" t="s">
        <v>128</v>
      </c>
      <c r="AU173" s="230" t="s">
        <v>81</v>
      </c>
      <c r="AY173" s="13" t="s">
        <v>127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3" t="s">
        <v>81</v>
      </c>
      <c r="BK173" s="231">
        <f>ROUND(I173*H173,2)</f>
        <v>0</v>
      </c>
      <c r="BL173" s="13" t="s">
        <v>132</v>
      </c>
      <c r="BM173" s="230" t="s">
        <v>257</v>
      </c>
    </row>
    <row r="174" spans="1:65" s="2" customFormat="1" ht="16.5" customHeight="1">
      <c r="A174" s="34"/>
      <c r="B174" s="35"/>
      <c r="C174" s="218" t="s">
        <v>258</v>
      </c>
      <c r="D174" s="218" t="s">
        <v>128</v>
      </c>
      <c r="E174" s="219" t="s">
        <v>259</v>
      </c>
      <c r="F174" s="220" t="s">
        <v>260</v>
      </c>
      <c r="G174" s="221" t="s">
        <v>131</v>
      </c>
      <c r="H174" s="222">
        <v>4</v>
      </c>
      <c r="I174" s="223"/>
      <c r="J174" s="224">
        <f>ROUND(I174*H174,2)</f>
        <v>0</v>
      </c>
      <c r="K174" s="225"/>
      <c r="L174" s="40"/>
      <c r="M174" s="226" t="s">
        <v>1</v>
      </c>
      <c r="N174" s="227" t="s">
        <v>38</v>
      </c>
      <c r="O174" s="87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30" t="s">
        <v>132</v>
      </c>
      <c r="AT174" s="230" t="s">
        <v>128</v>
      </c>
      <c r="AU174" s="230" t="s">
        <v>81</v>
      </c>
      <c r="AY174" s="13" t="s">
        <v>127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3" t="s">
        <v>81</v>
      </c>
      <c r="BK174" s="231">
        <f>ROUND(I174*H174,2)</f>
        <v>0</v>
      </c>
      <c r="BL174" s="13" t="s">
        <v>132</v>
      </c>
      <c r="BM174" s="230" t="s">
        <v>261</v>
      </c>
    </row>
    <row r="175" spans="1:65" s="2" customFormat="1" ht="16.5" customHeight="1">
      <c r="A175" s="34"/>
      <c r="B175" s="35"/>
      <c r="C175" s="218" t="s">
        <v>198</v>
      </c>
      <c r="D175" s="218" t="s">
        <v>128</v>
      </c>
      <c r="E175" s="219" t="s">
        <v>262</v>
      </c>
      <c r="F175" s="220" t="s">
        <v>263</v>
      </c>
      <c r="G175" s="221" t="s">
        <v>131</v>
      </c>
      <c r="H175" s="222">
        <v>6</v>
      </c>
      <c r="I175" s="223"/>
      <c r="J175" s="224">
        <f>ROUND(I175*H175,2)</f>
        <v>0</v>
      </c>
      <c r="K175" s="225"/>
      <c r="L175" s="40"/>
      <c r="M175" s="226" t="s">
        <v>1</v>
      </c>
      <c r="N175" s="227" t="s">
        <v>38</v>
      </c>
      <c r="O175" s="87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30" t="s">
        <v>132</v>
      </c>
      <c r="AT175" s="230" t="s">
        <v>128</v>
      </c>
      <c r="AU175" s="230" t="s">
        <v>81</v>
      </c>
      <c r="AY175" s="13" t="s">
        <v>127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3" t="s">
        <v>81</v>
      </c>
      <c r="BK175" s="231">
        <f>ROUND(I175*H175,2)</f>
        <v>0</v>
      </c>
      <c r="BL175" s="13" t="s">
        <v>132</v>
      </c>
      <c r="BM175" s="230" t="s">
        <v>264</v>
      </c>
    </row>
    <row r="176" spans="1:65" s="2" customFormat="1" ht="16.5" customHeight="1">
      <c r="A176" s="34"/>
      <c r="B176" s="35"/>
      <c r="C176" s="218" t="s">
        <v>265</v>
      </c>
      <c r="D176" s="218" t="s">
        <v>128</v>
      </c>
      <c r="E176" s="219" t="s">
        <v>266</v>
      </c>
      <c r="F176" s="220" t="s">
        <v>267</v>
      </c>
      <c r="G176" s="221" t="s">
        <v>131</v>
      </c>
      <c r="H176" s="222">
        <v>7</v>
      </c>
      <c r="I176" s="223"/>
      <c r="J176" s="224">
        <f>ROUND(I176*H176,2)</f>
        <v>0</v>
      </c>
      <c r="K176" s="225"/>
      <c r="L176" s="40"/>
      <c r="M176" s="226" t="s">
        <v>1</v>
      </c>
      <c r="N176" s="227" t="s">
        <v>38</v>
      </c>
      <c r="O176" s="87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30" t="s">
        <v>132</v>
      </c>
      <c r="AT176" s="230" t="s">
        <v>128</v>
      </c>
      <c r="AU176" s="230" t="s">
        <v>81</v>
      </c>
      <c r="AY176" s="13" t="s">
        <v>127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3" t="s">
        <v>81</v>
      </c>
      <c r="BK176" s="231">
        <f>ROUND(I176*H176,2)</f>
        <v>0</v>
      </c>
      <c r="BL176" s="13" t="s">
        <v>132</v>
      </c>
      <c r="BM176" s="230" t="s">
        <v>268</v>
      </c>
    </row>
    <row r="177" spans="1:65" s="2" customFormat="1" ht="16.5" customHeight="1">
      <c r="A177" s="34"/>
      <c r="B177" s="35"/>
      <c r="C177" s="218" t="s">
        <v>195</v>
      </c>
      <c r="D177" s="218" t="s">
        <v>128</v>
      </c>
      <c r="E177" s="219" t="s">
        <v>269</v>
      </c>
      <c r="F177" s="220" t="s">
        <v>270</v>
      </c>
      <c r="G177" s="221" t="s">
        <v>131</v>
      </c>
      <c r="H177" s="222">
        <v>2</v>
      </c>
      <c r="I177" s="223"/>
      <c r="J177" s="224">
        <f>ROUND(I177*H177,2)</f>
        <v>0</v>
      </c>
      <c r="K177" s="225"/>
      <c r="L177" s="40"/>
      <c r="M177" s="226" t="s">
        <v>1</v>
      </c>
      <c r="N177" s="227" t="s">
        <v>38</v>
      </c>
      <c r="O177" s="87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30" t="s">
        <v>132</v>
      </c>
      <c r="AT177" s="230" t="s">
        <v>128</v>
      </c>
      <c r="AU177" s="230" t="s">
        <v>81</v>
      </c>
      <c r="AY177" s="13" t="s">
        <v>127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3" t="s">
        <v>81</v>
      </c>
      <c r="BK177" s="231">
        <f>ROUND(I177*H177,2)</f>
        <v>0</v>
      </c>
      <c r="BL177" s="13" t="s">
        <v>132</v>
      </c>
      <c r="BM177" s="230" t="s">
        <v>271</v>
      </c>
    </row>
    <row r="178" spans="1:65" s="2" customFormat="1" ht="16.5" customHeight="1">
      <c r="A178" s="34"/>
      <c r="B178" s="35"/>
      <c r="C178" s="218" t="s">
        <v>272</v>
      </c>
      <c r="D178" s="218" t="s">
        <v>128</v>
      </c>
      <c r="E178" s="219" t="s">
        <v>273</v>
      </c>
      <c r="F178" s="220" t="s">
        <v>274</v>
      </c>
      <c r="G178" s="221" t="s">
        <v>131</v>
      </c>
      <c r="H178" s="222">
        <v>15</v>
      </c>
      <c r="I178" s="223"/>
      <c r="J178" s="224">
        <f>ROUND(I178*H178,2)</f>
        <v>0</v>
      </c>
      <c r="K178" s="225"/>
      <c r="L178" s="40"/>
      <c r="M178" s="226" t="s">
        <v>1</v>
      </c>
      <c r="N178" s="227" t="s">
        <v>38</v>
      </c>
      <c r="O178" s="87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30" t="s">
        <v>132</v>
      </c>
      <c r="AT178" s="230" t="s">
        <v>128</v>
      </c>
      <c r="AU178" s="230" t="s">
        <v>81</v>
      </c>
      <c r="AY178" s="13" t="s">
        <v>127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3" t="s">
        <v>81</v>
      </c>
      <c r="BK178" s="231">
        <f>ROUND(I178*H178,2)</f>
        <v>0</v>
      </c>
      <c r="BL178" s="13" t="s">
        <v>132</v>
      </c>
      <c r="BM178" s="230" t="s">
        <v>275</v>
      </c>
    </row>
    <row r="179" spans="1:65" s="2" customFormat="1" ht="16.5" customHeight="1">
      <c r="A179" s="34"/>
      <c r="B179" s="35"/>
      <c r="C179" s="218" t="s">
        <v>201</v>
      </c>
      <c r="D179" s="218" t="s">
        <v>128</v>
      </c>
      <c r="E179" s="219" t="s">
        <v>276</v>
      </c>
      <c r="F179" s="220" t="s">
        <v>277</v>
      </c>
      <c r="G179" s="221" t="s">
        <v>131</v>
      </c>
      <c r="H179" s="222">
        <v>6</v>
      </c>
      <c r="I179" s="223"/>
      <c r="J179" s="224">
        <f>ROUND(I179*H179,2)</f>
        <v>0</v>
      </c>
      <c r="K179" s="225"/>
      <c r="L179" s="40"/>
      <c r="M179" s="226" t="s">
        <v>1</v>
      </c>
      <c r="N179" s="227" t="s">
        <v>38</v>
      </c>
      <c r="O179" s="87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30" t="s">
        <v>132</v>
      </c>
      <c r="AT179" s="230" t="s">
        <v>128</v>
      </c>
      <c r="AU179" s="230" t="s">
        <v>81</v>
      </c>
      <c r="AY179" s="13" t="s">
        <v>127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3" t="s">
        <v>81</v>
      </c>
      <c r="BK179" s="231">
        <f>ROUND(I179*H179,2)</f>
        <v>0</v>
      </c>
      <c r="BL179" s="13" t="s">
        <v>132</v>
      </c>
      <c r="BM179" s="230" t="s">
        <v>278</v>
      </c>
    </row>
    <row r="180" spans="1:65" s="2" customFormat="1" ht="16.5" customHeight="1">
      <c r="A180" s="34"/>
      <c r="B180" s="35"/>
      <c r="C180" s="218" t="s">
        <v>279</v>
      </c>
      <c r="D180" s="218" t="s">
        <v>128</v>
      </c>
      <c r="E180" s="219" t="s">
        <v>280</v>
      </c>
      <c r="F180" s="220" t="s">
        <v>281</v>
      </c>
      <c r="G180" s="221" t="s">
        <v>131</v>
      </c>
      <c r="H180" s="222">
        <v>3</v>
      </c>
      <c r="I180" s="223"/>
      <c r="J180" s="224">
        <f>ROUND(I180*H180,2)</f>
        <v>0</v>
      </c>
      <c r="K180" s="225"/>
      <c r="L180" s="40"/>
      <c r="M180" s="226" t="s">
        <v>1</v>
      </c>
      <c r="N180" s="227" t="s">
        <v>38</v>
      </c>
      <c r="O180" s="87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30" t="s">
        <v>132</v>
      </c>
      <c r="AT180" s="230" t="s">
        <v>128</v>
      </c>
      <c r="AU180" s="230" t="s">
        <v>81</v>
      </c>
      <c r="AY180" s="13" t="s">
        <v>127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3" t="s">
        <v>81</v>
      </c>
      <c r="BK180" s="231">
        <f>ROUND(I180*H180,2)</f>
        <v>0</v>
      </c>
      <c r="BL180" s="13" t="s">
        <v>132</v>
      </c>
      <c r="BM180" s="230" t="s">
        <v>282</v>
      </c>
    </row>
    <row r="181" spans="1:65" s="2" customFormat="1" ht="16.5" customHeight="1">
      <c r="A181" s="34"/>
      <c r="B181" s="35"/>
      <c r="C181" s="218" t="s">
        <v>205</v>
      </c>
      <c r="D181" s="218" t="s">
        <v>128</v>
      </c>
      <c r="E181" s="219" t="s">
        <v>283</v>
      </c>
      <c r="F181" s="220" t="s">
        <v>284</v>
      </c>
      <c r="G181" s="221" t="s">
        <v>131</v>
      </c>
      <c r="H181" s="222">
        <v>2</v>
      </c>
      <c r="I181" s="223"/>
      <c r="J181" s="224">
        <f>ROUND(I181*H181,2)</f>
        <v>0</v>
      </c>
      <c r="K181" s="225"/>
      <c r="L181" s="40"/>
      <c r="M181" s="226" t="s">
        <v>1</v>
      </c>
      <c r="N181" s="227" t="s">
        <v>38</v>
      </c>
      <c r="O181" s="87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30" t="s">
        <v>132</v>
      </c>
      <c r="AT181" s="230" t="s">
        <v>128</v>
      </c>
      <c r="AU181" s="230" t="s">
        <v>81</v>
      </c>
      <c r="AY181" s="13" t="s">
        <v>127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3" t="s">
        <v>81</v>
      </c>
      <c r="BK181" s="231">
        <f>ROUND(I181*H181,2)</f>
        <v>0</v>
      </c>
      <c r="BL181" s="13" t="s">
        <v>132</v>
      </c>
      <c r="BM181" s="230" t="s">
        <v>285</v>
      </c>
    </row>
    <row r="182" spans="1:65" s="2" customFormat="1" ht="16.5" customHeight="1">
      <c r="A182" s="34"/>
      <c r="B182" s="35"/>
      <c r="C182" s="218" t="s">
        <v>286</v>
      </c>
      <c r="D182" s="218" t="s">
        <v>128</v>
      </c>
      <c r="E182" s="219" t="s">
        <v>287</v>
      </c>
      <c r="F182" s="220" t="s">
        <v>288</v>
      </c>
      <c r="G182" s="221" t="s">
        <v>131</v>
      </c>
      <c r="H182" s="222">
        <v>3</v>
      </c>
      <c r="I182" s="223"/>
      <c r="J182" s="224">
        <f>ROUND(I182*H182,2)</f>
        <v>0</v>
      </c>
      <c r="K182" s="225"/>
      <c r="L182" s="40"/>
      <c r="M182" s="226" t="s">
        <v>1</v>
      </c>
      <c r="N182" s="227" t="s">
        <v>38</v>
      </c>
      <c r="O182" s="87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30" t="s">
        <v>132</v>
      </c>
      <c r="AT182" s="230" t="s">
        <v>128</v>
      </c>
      <c r="AU182" s="230" t="s">
        <v>81</v>
      </c>
      <c r="AY182" s="13" t="s">
        <v>127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3" t="s">
        <v>81</v>
      </c>
      <c r="BK182" s="231">
        <f>ROUND(I182*H182,2)</f>
        <v>0</v>
      </c>
      <c r="BL182" s="13" t="s">
        <v>132</v>
      </c>
      <c r="BM182" s="230" t="s">
        <v>289</v>
      </c>
    </row>
    <row r="183" spans="1:65" s="2" customFormat="1" ht="16.5" customHeight="1">
      <c r="A183" s="34"/>
      <c r="B183" s="35"/>
      <c r="C183" s="218" t="s">
        <v>208</v>
      </c>
      <c r="D183" s="218" t="s">
        <v>128</v>
      </c>
      <c r="E183" s="219" t="s">
        <v>290</v>
      </c>
      <c r="F183" s="220" t="s">
        <v>291</v>
      </c>
      <c r="G183" s="221" t="s">
        <v>131</v>
      </c>
      <c r="H183" s="222">
        <v>1</v>
      </c>
      <c r="I183" s="223"/>
      <c r="J183" s="224">
        <f>ROUND(I183*H183,2)</f>
        <v>0</v>
      </c>
      <c r="K183" s="225"/>
      <c r="L183" s="40"/>
      <c r="M183" s="226" t="s">
        <v>1</v>
      </c>
      <c r="N183" s="227" t="s">
        <v>38</v>
      </c>
      <c r="O183" s="87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30" t="s">
        <v>132</v>
      </c>
      <c r="AT183" s="230" t="s">
        <v>128</v>
      </c>
      <c r="AU183" s="230" t="s">
        <v>81</v>
      </c>
      <c r="AY183" s="13" t="s">
        <v>127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3" t="s">
        <v>81</v>
      </c>
      <c r="BK183" s="231">
        <f>ROUND(I183*H183,2)</f>
        <v>0</v>
      </c>
      <c r="BL183" s="13" t="s">
        <v>132</v>
      </c>
      <c r="BM183" s="230" t="s">
        <v>292</v>
      </c>
    </row>
    <row r="184" spans="1:65" s="2" customFormat="1" ht="16.5" customHeight="1">
      <c r="A184" s="34"/>
      <c r="B184" s="35"/>
      <c r="C184" s="218" t="s">
        <v>293</v>
      </c>
      <c r="D184" s="218" t="s">
        <v>128</v>
      </c>
      <c r="E184" s="219" t="s">
        <v>294</v>
      </c>
      <c r="F184" s="220" t="s">
        <v>295</v>
      </c>
      <c r="G184" s="221" t="s">
        <v>131</v>
      </c>
      <c r="H184" s="222">
        <v>5</v>
      </c>
      <c r="I184" s="223"/>
      <c r="J184" s="224">
        <f>ROUND(I184*H184,2)</f>
        <v>0</v>
      </c>
      <c r="K184" s="225"/>
      <c r="L184" s="40"/>
      <c r="M184" s="226" t="s">
        <v>1</v>
      </c>
      <c r="N184" s="227" t="s">
        <v>38</v>
      </c>
      <c r="O184" s="87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30" t="s">
        <v>132</v>
      </c>
      <c r="AT184" s="230" t="s">
        <v>128</v>
      </c>
      <c r="AU184" s="230" t="s">
        <v>81</v>
      </c>
      <c r="AY184" s="13" t="s">
        <v>127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3" t="s">
        <v>81</v>
      </c>
      <c r="BK184" s="231">
        <f>ROUND(I184*H184,2)</f>
        <v>0</v>
      </c>
      <c r="BL184" s="13" t="s">
        <v>132</v>
      </c>
      <c r="BM184" s="230" t="s">
        <v>296</v>
      </c>
    </row>
    <row r="185" spans="1:65" s="2" customFormat="1" ht="16.5" customHeight="1">
      <c r="A185" s="34"/>
      <c r="B185" s="35"/>
      <c r="C185" s="218" t="s">
        <v>212</v>
      </c>
      <c r="D185" s="218" t="s">
        <v>128</v>
      </c>
      <c r="E185" s="219" t="s">
        <v>297</v>
      </c>
      <c r="F185" s="220" t="s">
        <v>298</v>
      </c>
      <c r="G185" s="221" t="s">
        <v>131</v>
      </c>
      <c r="H185" s="222">
        <v>1</v>
      </c>
      <c r="I185" s="223"/>
      <c r="J185" s="224">
        <f>ROUND(I185*H185,2)</f>
        <v>0</v>
      </c>
      <c r="K185" s="225"/>
      <c r="L185" s="40"/>
      <c r="M185" s="226" t="s">
        <v>1</v>
      </c>
      <c r="N185" s="227" t="s">
        <v>38</v>
      </c>
      <c r="O185" s="87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30" t="s">
        <v>132</v>
      </c>
      <c r="AT185" s="230" t="s">
        <v>128</v>
      </c>
      <c r="AU185" s="230" t="s">
        <v>81</v>
      </c>
      <c r="AY185" s="13" t="s">
        <v>127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3" t="s">
        <v>81</v>
      </c>
      <c r="BK185" s="231">
        <f>ROUND(I185*H185,2)</f>
        <v>0</v>
      </c>
      <c r="BL185" s="13" t="s">
        <v>132</v>
      </c>
      <c r="BM185" s="230" t="s">
        <v>129</v>
      </c>
    </row>
    <row r="186" spans="1:65" s="2" customFormat="1" ht="16.5" customHeight="1">
      <c r="A186" s="34"/>
      <c r="B186" s="35"/>
      <c r="C186" s="218" t="s">
        <v>299</v>
      </c>
      <c r="D186" s="218" t="s">
        <v>128</v>
      </c>
      <c r="E186" s="219" t="s">
        <v>300</v>
      </c>
      <c r="F186" s="220" t="s">
        <v>301</v>
      </c>
      <c r="G186" s="221" t="s">
        <v>131</v>
      </c>
      <c r="H186" s="222">
        <v>7</v>
      </c>
      <c r="I186" s="223"/>
      <c r="J186" s="224">
        <f>ROUND(I186*H186,2)</f>
        <v>0</v>
      </c>
      <c r="K186" s="225"/>
      <c r="L186" s="40"/>
      <c r="M186" s="226" t="s">
        <v>1</v>
      </c>
      <c r="N186" s="227" t="s">
        <v>38</v>
      </c>
      <c r="O186" s="87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30" t="s">
        <v>132</v>
      </c>
      <c r="AT186" s="230" t="s">
        <v>128</v>
      </c>
      <c r="AU186" s="230" t="s">
        <v>81</v>
      </c>
      <c r="AY186" s="13" t="s">
        <v>127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3" t="s">
        <v>81</v>
      </c>
      <c r="BK186" s="231">
        <f>ROUND(I186*H186,2)</f>
        <v>0</v>
      </c>
      <c r="BL186" s="13" t="s">
        <v>132</v>
      </c>
      <c r="BM186" s="230" t="s">
        <v>136</v>
      </c>
    </row>
    <row r="187" spans="1:65" s="2" customFormat="1" ht="16.5" customHeight="1">
      <c r="A187" s="34"/>
      <c r="B187" s="35"/>
      <c r="C187" s="218" t="s">
        <v>215</v>
      </c>
      <c r="D187" s="218" t="s">
        <v>128</v>
      </c>
      <c r="E187" s="219" t="s">
        <v>302</v>
      </c>
      <c r="F187" s="220" t="s">
        <v>303</v>
      </c>
      <c r="G187" s="221" t="s">
        <v>131</v>
      </c>
      <c r="H187" s="222">
        <v>3</v>
      </c>
      <c r="I187" s="223"/>
      <c r="J187" s="224">
        <f>ROUND(I187*H187,2)</f>
        <v>0</v>
      </c>
      <c r="K187" s="225"/>
      <c r="L187" s="40"/>
      <c r="M187" s="226" t="s">
        <v>1</v>
      </c>
      <c r="N187" s="227" t="s">
        <v>38</v>
      </c>
      <c r="O187" s="87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30" t="s">
        <v>132</v>
      </c>
      <c r="AT187" s="230" t="s">
        <v>128</v>
      </c>
      <c r="AU187" s="230" t="s">
        <v>81</v>
      </c>
      <c r="AY187" s="13" t="s">
        <v>127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3" t="s">
        <v>81</v>
      </c>
      <c r="BK187" s="231">
        <f>ROUND(I187*H187,2)</f>
        <v>0</v>
      </c>
      <c r="BL187" s="13" t="s">
        <v>132</v>
      </c>
      <c r="BM187" s="230" t="s">
        <v>143</v>
      </c>
    </row>
    <row r="188" spans="1:65" s="2" customFormat="1" ht="16.5" customHeight="1">
      <c r="A188" s="34"/>
      <c r="B188" s="35"/>
      <c r="C188" s="218" t="s">
        <v>304</v>
      </c>
      <c r="D188" s="218" t="s">
        <v>128</v>
      </c>
      <c r="E188" s="219" t="s">
        <v>305</v>
      </c>
      <c r="F188" s="220" t="s">
        <v>306</v>
      </c>
      <c r="G188" s="221" t="s">
        <v>131</v>
      </c>
      <c r="H188" s="222">
        <v>1</v>
      </c>
      <c r="I188" s="223"/>
      <c r="J188" s="224">
        <f>ROUND(I188*H188,2)</f>
        <v>0</v>
      </c>
      <c r="K188" s="225"/>
      <c r="L188" s="40"/>
      <c r="M188" s="226" t="s">
        <v>1</v>
      </c>
      <c r="N188" s="227" t="s">
        <v>38</v>
      </c>
      <c r="O188" s="87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30" t="s">
        <v>132</v>
      </c>
      <c r="AT188" s="230" t="s">
        <v>128</v>
      </c>
      <c r="AU188" s="230" t="s">
        <v>81</v>
      </c>
      <c r="AY188" s="13" t="s">
        <v>127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3" t="s">
        <v>81</v>
      </c>
      <c r="BK188" s="231">
        <f>ROUND(I188*H188,2)</f>
        <v>0</v>
      </c>
      <c r="BL188" s="13" t="s">
        <v>132</v>
      </c>
      <c r="BM188" s="230" t="s">
        <v>150</v>
      </c>
    </row>
    <row r="189" spans="1:65" s="2" customFormat="1" ht="16.5" customHeight="1">
      <c r="A189" s="34"/>
      <c r="B189" s="35"/>
      <c r="C189" s="218" t="s">
        <v>219</v>
      </c>
      <c r="D189" s="218" t="s">
        <v>128</v>
      </c>
      <c r="E189" s="219" t="s">
        <v>307</v>
      </c>
      <c r="F189" s="220" t="s">
        <v>308</v>
      </c>
      <c r="G189" s="221" t="s">
        <v>131</v>
      </c>
      <c r="H189" s="222">
        <v>1</v>
      </c>
      <c r="I189" s="223"/>
      <c r="J189" s="224">
        <f>ROUND(I189*H189,2)</f>
        <v>0</v>
      </c>
      <c r="K189" s="225"/>
      <c r="L189" s="40"/>
      <c r="M189" s="226" t="s">
        <v>1</v>
      </c>
      <c r="N189" s="227" t="s">
        <v>38</v>
      </c>
      <c r="O189" s="87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30" t="s">
        <v>132</v>
      </c>
      <c r="AT189" s="230" t="s">
        <v>128</v>
      </c>
      <c r="AU189" s="230" t="s">
        <v>81</v>
      </c>
      <c r="AY189" s="13" t="s">
        <v>127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3" t="s">
        <v>81</v>
      </c>
      <c r="BK189" s="231">
        <f>ROUND(I189*H189,2)</f>
        <v>0</v>
      </c>
      <c r="BL189" s="13" t="s">
        <v>132</v>
      </c>
      <c r="BM189" s="230" t="s">
        <v>157</v>
      </c>
    </row>
    <row r="190" spans="1:65" s="2" customFormat="1" ht="16.5" customHeight="1">
      <c r="A190" s="34"/>
      <c r="B190" s="35"/>
      <c r="C190" s="218" t="s">
        <v>309</v>
      </c>
      <c r="D190" s="218" t="s">
        <v>128</v>
      </c>
      <c r="E190" s="219" t="s">
        <v>310</v>
      </c>
      <c r="F190" s="220" t="s">
        <v>311</v>
      </c>
      <c r="G190" s="221" t="s">
        <v>131</v>
      </c>
      <c r="H190" s="222">
        <v>1</v>
      </c>
      <c r="I190" s="223"/>
      <c r="J190" s="224">
        <f>ROUND(I190*H190,2)</f>
        <v>0</v>
      </c>
      <c r="K190" s="225"/>
      <c r="L190" s="40"/>
      <c r="M190" s="226" t="s">
        <v>1</v>
      </c>
      <c r="N190" s="227" t="s">
        <v>38</v>
      </c>
      <c r="O190" s="87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30" t="s">
        <v>132</v>
      </c>
      <c r="AT190" s="230" t="s">
        <v>128</v>
      </c>
      <c r="AU190" s="230" t="s">
        <v>81</v>
      </c>
      <c r="AY190" s="13" t="s">
        <v>127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3" t="s">
        <v>81</v>
      </c>
      <c r="BK190" s="231">
        <f>ROUND(I190*H190,2)</f>
        <v>0</v>
      </c>
      <c r="BL190" s="13" t="s">
        <v>132</v>
      </c>
      <c r="BM190" s="230" t="s">
        <v>164</v>
      </c>
    </row>
    <row r="191" spans="1:65" s="2" customFormat="1" ht="16.5" customHeight="1">
      <c r="A191" s="34"/>
      <c r="B191" s="35"/>
      <c r="C191" s="218" t="s">
        <v>222</v>
      </c>
      <c r="D191" s="218" t="s">
        <v>128</v>
      </c>
      <c r="E191" s="219" t="s">
        <v>312</v>
      </c>
      <c r="F191" s="220" t="s">
        <v>313</v>
      </c>
      <c r="G191" s="221" t="s">
        <v>131</v>
      </c>
      <c r="H191" s="222">
        <v>2</v>
      </c>
      <c r="I191" s="223"/>
      <c r="J191" s="224">
        <f>ROUND(I191*H191,2)</f>
        <v>0</v>
      </c>
      <c r="K191" s="225"/>
      <c r="L191" s="40"/>
      <c r="M191" s="226" t="s">
        <v>1</v>
      </c>
      <c r="N191" s="227" t="s">
        <v>38</v>
      </c>
      <c r="O191" s="87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30" t="s">
        <v>132</v>
      </c>
      <c r="AT191" s="230" t="s">
        <v>128</v>
      </c>
      <c r="AU191" s="230" t="s">
        <v>81</v>
      </c>
      <c r="AY191" s="13" t="s">
        <v>127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3" t="s">
        <v>81</v>
      </c>
      <c r="BK191" s="231">
        <f>ROUND(I191*H191,2)</f>
        <v>0</v>
      </c>
      <c r="BL191" s="13" t="s">
        <v>132</v>
      </c>
      <c r="BM191" s="230" t="s">
        <v>171</v>
      </c>
    </row>
    <row r="192" spans="1:65" s="2" customFormat="1" ht="16.5" customHeight="1">
      <c r="A192" s="34"/>
      <c r="B192" s="35"/>
      <c r="C192" s="218" t="s">
        <v>314</v>
      </c>
      <c r="D192" s="218" t="s">
        <v>128</v>
      </c>
      <c r="E192" s="219" t="s">
        <v>315</v>
      </c>
      <c r="F192" s="220" t="s">
        <v>316</v>
      </c>
      <c r="G192" s="221" t="s">
        <v>131</v>
      </c>
      <c r="H192" s="222">
        <v>2</v>
      </c>
      <c r="I192" s="223"/>
      <c r="J192" s="224">
        <f>ROUND(I192*H192,2)</f>
        <v>0</v>
      </c>
      <c r="K192" s="225"/>
      <c r="L192" s="40"/>
      <c r="M192" s="226" t="s">
        <v>1</v>
      </c>
      <c r="N192" s="227" t="s">
        <v>38</v>
      </c>
      <c r="O192" s="87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30" t="s">
        <v>132</v>
      </c>
      <c r="AT192" s="230" t="s">
        <v>128</v>
      </c>
      <c r="AU192" s="230" t="s">
        <v>81</v>
      </c>
      <c r="AY192" s="13" t="s">
        <v>127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3" t="s">
        <v>81</v>
      </c>
      <c r="BK192" s="231">
        <f>ROUND(I192*H192,2)</f>
        <v>0</v>
      </c>
      <c r="BL192" s="13" t="s">
        <v>132</v>
      </c>
      <c r="BM192" s="230" t="s">
        <v>176</v>
      </c>
    </row>
    <row r="193" spans="1:65" s="2" customFormat="1" ht="21.75" customHeight="1">
      <c r="A193" s="34"/>
      <c r="B193" s="35"/>
      <c r="C193" s="218" t="s">
        <v>226</v>
      </c>
      <c r="D193" s="218" t="s">
        <v>128</v>
      </c>
      <c r="E193" s="219" t="s">
        <v>317</v>
      </c>
      <c r="F193" s="220" t="s">
        <v>318</v>
      </c>
      <c r="G193" s="221" t="s">
        <v>131</v>
      </c>
      <c r="H193" s="222">
        <v>13</v>
      </c>
      <c r="I193" s="223"/>
      <c r="J193" s="224">
        <f>ROUND(I193*H193,2)</f>
        <v>0</v>
      </c>
      <c r="K193" s="225"/>
      <c r="L193" s="40"/>
      <c r="M193" s="226" t="s">
        <v>1</v>
      </c>
      <c r="N193" s="227" t="s">
        <v>38</v>
      </c>
      <c r="O193" s="87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30" t="s">
        <v>132</v>
      </c>
      <c r="AT193" s="230" t="s">
        <v>128</v>
      </c>
      <c r="AU193" s="230" t="s">
        <v>81</v>
      </c>
      <c r="AY193" s="13" t="s">
        <v>127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3" t="s">
        <v>81</v>
      </c>
      <c r="BK193" s="231">
        <f>ROUND(I193*H193,2)</f>
        <v>0</v>
      </c>
      <c r="BL193" s="13" t="s">
        <v>132</v>
      </c>
      <c r="BM193" s="230" t="s">
        <v>183</v>
      </c>
    </row>
    <row r="194" spans="1:65" s="2" customFormat="1" ht="16.5" customHeight="1">
      <c r="A194" s="34"/>
      <c r="B194" s="35"/>
      <c r="C194" s="218" t="s">
        <v>319</v>
      </c>
      <c r="D194" s="218" t="s">
        <v>128</v>
      </c>
      <c r="E194" s="219" t="s">
        <v>320</v>
      </c>
      <c r="F194" s="220" t="s">
        <v>321</v>
      </c>
      <c r="G194" s="221" t="s">
        <v>131</v>
      </c>
      <c r="H194" s="222">
        <v>5</v>
      </c>
      <c r="I194" s="223"/>
      <c r="J194" s="224">
        <f>ROUND(I194*H194,2)</f>
        <v>0</v>
      </c>
      <c r="K194" s="225"/>
      <c r="L194" s="40"/>
      <c r="M194" s="226" t="s">
        <v>1</v>
      </c>
      <c r="N194" s="227" t="s">
        <v>38</v>
      </c>
      <c r="O194" s="87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30" t="s">
        <v>132</v>
      </c>
      <c r="AT194" s="230" t="s">
        <v>128</v>
      </c>
      <c r="AU194" s="230" t="s">
        <v>81</v>
      </c>
      <c r="AY194" s="13" t="s">
        <v>127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3" t="s">
        <v>81</v>
      </c>
      <c r="BK194" s="231">
        <f>ROUND(I194*H194,2)</f>
        <v>0</v>
      </c>
      <c r="BL194" s="13" t="s">
        <v>132</v>
      </c>
      <c r="BM194" s="230" t="s">
        <v>190</v>
      </c>
    </row>
    <row r="195" spans="1:65" s="2" customFormat="1" ht="16.5" customHeight="1">
      <c r="A195" s="34"/>
      <c r="B195" s="35"/>
      <c r="C195" s="218" t="s">
        <v>229</v>
      </c>
      <c r="D195" s="218" t="s">
        <v>128</v>
      </c>
      <c r="E195" s="219" t="s">
        <v>322</v>
      </c>
      <c r="F195" s="220" t="s">
        <v>323</v>
      </c>
      <c r="G195" s="221" t="s">
        <v>131</v>
      </c>
      <c r="H195" s="222">
        <v>3</v>
      </c>
      <c r="I195" s="223"/>
      <c r="J195" s="224">
        <f>ROUND(I195*H195,2)</f>
        <v>0</v>
      </c>
      <c r="K195" s="225"/>
      <c r="L195" s="40"/>
      <c r="M195" s="226" t="s">
        <v>1</v>
      </c>
      <c r="N195" s="227" t="s">
        <v>38</v>
      </c>
      <c r="O195" s="87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30" t="s">
        <v>132</v>
      </c>
      <c r="AT195" s="230" t="s">
        <v>128</v>
      </c>
      <c r="AU195" s="230" t="s">
        <v>81</v>
      </c>
      <c r="AY195" s="13" t="s">
        <v>127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3" t="s">
        <v>81</v>
      </c>
      <c r="BK195" s="231">
        <f>ROUND(I195*H195,2)</f>
        <v>0</v>
      </c>
      <c r="BL195" s="13" t="s">
        <v>132</v>
      </c>
      <c r="BM195" s="230" t="s">
        <v>193</v>
      </c>
    </row>
    <row r="196" spans="1:65" s="2" customFormat="1" ht="16.5" customHeight="1">
      <c r="A196" s="34"/>
      <c r="B196" s="35"/>
      <c r="C196" s="218" t="s">
        <v>324</v>
      </c>
      <c r="D196" s="218" t="s">
        <v>128</v>
      </c>
      <c r="E196" s="219" t="s">
        <v>325</v>
      </c>
      <c r="F196" s="220" t="s">
        <v>326</v>
      </c>
      <c r="G196" s="221" t="s">
        <v>131</v>
      </c>
      <c r="H196" s="222">
        <v>1</v>
      </c>
      <c r="I196" s="223"/>
      <c r="J196" s="224">
        <f>ROUND(I196*H196,2)</f>
        <v>0</v>
      </c>
      <c r="K196" s="225"/>
      <c r="L196" s="40"/>
      <c r="M196" s="226" t="s">
        <v>1</v>
      </c>
      <c r="N196" s="227" t="s">
        <v>38</v>
      </c>
      <c r="O196" s="87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30" t="s">
        <v>132</v>
      </c>
      <c r="AT196" s="230" t="s">
        <v>128</v>
      </c>
      <c r="AU196" s="230" t="s">
        <v>81</v>
      </c>
      <c r="AY196" s="13" t="s">
        <v>127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3" t="s">
        <v>81</v>
      </c>
      <c r="BK196" s="231">
        <f>ROUND(I196*H196,2)</f>
        <v>0</v>
      </c>
      <c r="BL196" s="13" t="s">
        <v>132</v>
      </c>
      <c r="BM196" s="230" t="s">
        <v>203</v>
      </c>
    </row>
    <row r="197" spans="1:65" s="2" customFormat="1" ht="16.5" customHeight="1">
      <c r="A197" s="34"/>
      <c r="B197" s="35"/>
      <c r="C197" s="218" t="s">
        <v>233</v>
      </c>
      <c r="D197" s="218" t="s">
        <v>128</v>
      </c>
      <c r="E197" s="219" t="s">
        <v>327</v>
      </c>
      <c r="F197" s="220" t="s">
        <v>328</v>
      </c>
      <c r="G197" s="221" t="s">
        <v>131</v>
      </c>
      <c r="H197" s="222">
        <v>2</v>
      </c>
      <c r="I197" s="223"/>
      <c r="J197" s="224">
        <f>ROUND(I197*H197,2)</f>
        <v>0</v>
      </c>
      <c r="K197" s="225"/>
      <c r="L197" s="40"/>
      <c r="M197" s="226" t="s">
        <v>1</v>
      </c>
      <c r="N197" s="227" t="s">
        <v>38</v>
      </c>
      <c r="O197" s="87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30" t="s">
        <v>132</v>
      </c>
      <c r="AT197" s="230" t="s">
        <v>128</v>
      </c>
      <c r="AU197" s="230" t="s">
        <v>81</v>
      </c>
      <c r="AY197" s="13" t="s">
        <v>127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3" t="s">
        <v>81</v>
      </c>
      <c r="BK197" s="231">
        <f>ROUND(I197*H197,2)</f>
        <v>0</v>
      </c>
      <c r="BL197" s="13" t="s">
        <v>132</v>
      </c>
      <c r="BM197" s="230" t="s">
        <v>210</v>
      </c>
    </row>
    <row r="198" spans="1:65" s="2" customFormat="1" ht="16.5" customHeight="1">
      <c r="A198" s="34"/>
      <c r="B198" s="35"/>
      <c r="C198" s="218" t="s">
        <v>329</v>
      </c>
      <c r="D198" s="218" t="s">
        <v>128</v>
      </c>
      <c r="E198" s="219" t="s">
        <v>330</v>
      </c>
      <c r="F198" s="220" t="s">
        <v>331</v>
      </c>
      <c r="G198" s="221" t="s">
        <v>131</v>
      </c>
      <c r="H198" s="222">
        <v>18</v>
      </c>
      <c r="I198" s="223"/>
      <c r="J198" s="224">
        <f>ROUND(I198*H198,2)</f>
        <v>0</v>
      </c>
      <c r="K198" s="225"/>
      <c r="L198" s="40"/>
      <c r="M198" s="226" t="s">
        <v>1</v>
      </c>
      <c r="N198" s="227" t="s">
        <v>38</v>
      </c>
      <c r="O198" s="87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30" t="s">
        <v>132</v>
      </c>
      <c r="AT198" s="230" t="s">
        <v>128</v>
      </c>
      <c r="AU198" s="230" t="s">
        <v>81</v>
      </c>
      <c r="AY198" s="13" t="s">
        <v>127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3" t="s">
        <v>81</v>
      </c>
      <c r="BK198" s="231">
        <f>ROUND(I198*H198,2)</f>
        <v>0</v>
      </c>
      <c r="BL198" s="13" t="s">
        <v>132</v>
      </c>
      <c r="BM198" s="230" t="s">
        <v>217</v>
      </c>
    </row>
    <row r="199" spans="1:65" s="2" customFormat="1" ht="16.5" customHeight="1">
      <c r="A199" s="34"/>
      <c r="B199" s="35"/>
      <c r="C199" s="218" t="s">
        <v>236</v>
      </c>
      <c r="D199" s="218" t="s">
        <v>128</v>
      </c>
      <c r="E199" s="219" t="s">
        <v>332</v>
      </c>
      <c r="F199" s="220" t="s">
        <v>333</v>
      </c>
      <c r="G199" s="221" t="s">
        <v>131</v>
      </c>
      <c r="H199" s="222">
        <v>1</v>
      </c>
      <c r="I199" s="223"/>
      <c r="J199" s="224">
        <f>ROUND(I199*H199,2)</f>
        <v>0</v>
      </c>
      <c r="K199" s="225"/>
      <c r="L199" s="40"/>
      <c r="M199" s="226" t="s">
        <v>1</v>
      </c>
      <c r="N199" s="227" t="s">
        <v>38</v>
      </c>
      <c r="O199" s="87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30" t="s">
        <v>132</v>
      </c>
      <c r="AT199" s="230" t="s">
        <v>128</v>
      </c>
      <c r="AU199" s="230" t="s">
        <v>81</v>
      </c>
      <c r="AY199" s="13" t="s">
        <v>127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3" t="s">
        <v>81</v>
      </c>
      <c r="BK199" s="231">
        <f>ROUND(I199*H199,2)</f>
        <v>0</v>
      </c>
      <c r="BL199" s="13" t="s">
        <v>132</v>
      </c>
      <c r="BM199" s="230" t="s">
        <v>224</v>
      </c>
    </row>
    <row r="200" spans="1:65" s="2" customFormat="1" ht="16.5" customHeight="1">
      <c r="A200" s="34"/>
      <c r="B200" s="35"/>
      <c r="C200" s="218" t="s">
        <v>334</v>
      </c>
      <c r="D200" s="218" t="s">
        <v>128</v>
      </c>
      <c r="E200" s="219" t="s">
        <v>335</v>
      </c>
      <c r="F200" s="220" t="s">
        <v>336</v>
      </c>
      <c r="G200" s="221" t="s">
        <v>131</v>
      </c>
      <c r="H200" s="222">
        <v>73</v>
      </c>
      <c r="I200" s="223"/>
      <c r="J200" s="224">
        <f>ROUND(I200*H200,2)</f>
        <v>0</v>
      </c>
      <c r="K200" s="225"/>
      <c r="L200" s="40"/>
      <c r="M200" s="226" t="s">
        <v>1</v>
      </c>
      <c r="N200" s="227" t="s">
        <v>38</v>
      </c>
      <c r="O200" s="87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30" t="s">
        <v>132</v>
      </c>
      <c r="AT200" s="230" t="s">
        <v>128</v>
      </c>
      <c r="AU200" s="230" t="s">
        <v>81</v>
      </c>
      <c r="AY200" s="13" t="s">
        <v>127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3" t="s">
        <v>81</v>
      </c>
      <c r="BK200" s="231">
        <f>ROUND(I200*H200,2)</f>
        <v>0</v>
      </c>
      <c r="BL200" s="13" t="s">
        <v>132</v>
      </c>
      <c r="BM200" s="230" t="s">
        <v>231</v>
      </c>
    </row>
    <row r="201" spans="1:65" s="2" customFormat="1" ht="16.5" customHeight="1">
      <c r="A201" s="34"/>
      <c r="B201" s="35"/>
      <c r="C201" s="218" t="s">
        <v>240</v>
      </c>
      <c r="D201" s="218" t="s">
        <v>128</v>
      </c>
      <c r="E201" s="219" t="s">
        <v>337</v>
      </c>
      <c r="F201" s="220" t="s">
        <v>338</v>
      </c>
      <c r="G201" s="221" t="s">
        <v>131</v>
      </c>
      <c r="H201" s="222">
        <v>7</v>
      </c>
      <c r="I201" s="223"/>
      <c r="J201" s="224">
        <f>ROUND(I201*H201,2)</f>
        <v>0</v>
      </c>
      <c r="K201" s="225"/>
      <c r="L201" s="40"/>
      <c r="M201" s="226" t="s">
        <v>1</v>
      </c>
      <c r="N201" s="227" t="s">
        <v>38</v>
      </c>
      <c r="O201" s="87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30" t="s">
        <v>132</v>
      </c>
      <c r="AT201" s="230" t="s">
        <v>128</v>
      </c>
      <c r="AU201" s="230" t="s">
        <v>81</v>
      </c>
      <c r="AY201" s="13" t="s">
        <v>127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3" t="s">
        <v>81</v>
      </c>
      <c r="BK201" s="231">
        <f>ROUND(I201*H201,2)</f>
        <v>0</v>
      </c>
      <c r="BL201" s="13" t="s">
        <v>132</v>
      </c>
      <c r="BM201" s="230" t="s">
        <v>238</v>
      </c>
    </row>
    <row r="202" spans="1:65" s="2" customFormat="1" ht="16.5" customHeight="1">
      <c r="A202" s="34"/>
      <c r="B202" s="35"/>
      <c r="C202" s="218" t="s">
        <v>339</v>
      </c>
      <c r="D202" s="218" t="s">
        <v>128</v>
      </c>
      <c r="E202" s="219" t="s">
        <v>340</v>
      </c>
      <c r="F202" s="220" t="s">
        <v>341</v>
      </c>
      <c r="G202" s="221" t="s">
        <v>131</v>
      </c>
      <c r="H202" s="222">
        <v>3</v>
      </c>
      <c r="I202" s="223"/>
      <c r="J202" s="224">
        <f>ROUND(I202*H202,2)</f>
        <v>0</v>
      </c>
      <c r="K202" s="225"/>
      <c r="L202" s="40"/>
      <c r="M202" s="226" t="s">
        <v>1</v>
      </c>
      <c r="N202" s="227" t="s">
        <v>38</v>
      </c>
      <c r="O202" s="87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30" t="s">
        <v>132</v>
      </c>
      <c r="AT202" s="230" t="s">
        <v>128</v>
      </c>
      <c r="AU202" s="230" t="s">
        <v>81</v>
      </c>
      <c r="AY202" s="13" t="s">
        <v>127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3" t="s">
        <v>81</v>
      </c>
      <c r="BK202" s="231">
        <f>ROUND(I202*H202,2)</f>
        <v>0</v>
      </c>
      <c r="BL202" s="13" t="s">
        <v>132</v>
      </c>
      <c r="BM202" s="230" t="s">
        <v>245</v>
      </c>
    </row>
    <row r="203" spans="1:65" s="2" customFormat="1" ht="16.5" customHeight="1">
      <c r="A203" s="34"/>
      <c r="B203" s="35"/>
      <c r="C203" s="218" t="s">
        <v>243</v>
      </c>
      <c r="D203" s="218" t="s">
        <v>128</v>
      </c>
      <c r="E203" s="219" t="s">
        <v>342</v>
      </c>
      <c r="F203" s="220" t="s">
        <v>343</v>
      </c>
      <c r="G203" s="221" t="s">
        <v>131</v>
      </c>
      <c r="H203" s="222">
        <v>1</v>
      </c>
      <c r="I203" s="223"/>
      <c r="J203" s="224">
        <f>ROUND(I203*H203,2)</f>
        <v>0</v>
      </c>
      <c r="K203" s="225"/>
      <c r="L203" s="40"/>
      <c r="M203" s="226" t="s">
        <v>1</v>
      </c>
      <c r="N203" s="227" t="s">
        <v>38</v>
      </c>
      <c r="O203" s="87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30" t="s">
        <v>132</v>
      </c>
      <c r="AT203" s="230" t="s">
        <v>128</v>
      </c>
      <c r="AU203" s="230" t="s">
        <v>81</v>
      </c>
      <c r="AY203" s="13" t="s">
        <v>127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3" t="s">
        <v>81</v>
      </c>
      <c r="BK203" s="231">
        <f>ROUND(I203*H203,2)</f>
        <v>0</v>
      </c>
      <c r="BL203" s="13" t="s">
        <v>132</v>
      </c>
      <c r="BM203" s="230" t="s">
        <v>252</v>
      </c>
    </row>
    <row r="204" spans="1:65" s="2" customFormat="1" ht="16.5" customHeight="1">
      <c r="A204" s="34"/>
      <c r="B204" s="35"/>
      <c r="C204" s="218" t="s">
        <v>344</v>
      </c>
      <c r="D204" s="218" t="s">
        <v>128</v>
      </c>
      <c r="E204" s="219" t="s">
        <v>345</v>
      </c>
      <c r="F204" s="220" t="s">
        <v>346</v>
      </c>
      <c r="G204" s="221" t="s">
        <v>131</v>
      </c>
      <c r="H204" s="222">
        <v>1</v>
      </c>
      <c r="I204" s="223"/>
      <c r="J204" s="224">
        <f>ROUND(I204*H204,2)</f>
        <v>0</v>
      </c>
      <c r="K204" s="225"/>
      <c r="L204" s="40"/>
      <c r="M204" s="226" t="s">
        <v>1</v>
      </c>
      <c r="N204" s="227" t="s">
        <v>38</v>
      </c>
      <c r="O204" s="87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30" t="s">
        <v>132</v>
      </c>
      <c r="AT204" s="230" t="s">
        <v>128</v>
      </c>
      <c r="AU204" s="230" t="s">
        <v>81</v>
      </c>
      <c r="AY204" s="13" t="s">
        <v>127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3" t="s">
        <v>81</v>
      </c>
      <c r="BK204" s="231">
        <f>ROUND(I204*H204,2)</f>
        <v>0</v>
      </c>
      <c r="BL204" s="13" t="s">
        <v>132</v>
      </c>
      <c r="BM204" s="230" t="s">
        <v>262</v>
      </c>
    </row>
    <row r="205" spans="1:65" s="2" customFormat="1" ht="16.5" customHeight="1">
      <c r="A205" s="34"/>
      <c r="B205" s="35"/>
      <c r="C205" s="218" t="s">
        <v>247</v>
      </c>
      <c r="D205" s="218" t="s">
        <v>128</v>
      </c>
      <c r="E205" s="219" t="s">
        <v>347</v>
      </c>
      <c r="F205" s="220" t="s">
        <v>348</v>
      </c>
      <c r="G205" s="221" t="s">
        <v>131</v>
      </c>
      <c r="H205" s="222">
        <v>6</v>
      </c>
      <c r="I205" s="223"/>
      <c r="J205" s="224">
        <f>ROUND(I205*H205,2)</f>
        <v>0</v>
      </c>
      <c r="K205" s="225"/>
      <c r="L205" s="40"/>
      <c r="M205" s="226" t="s">
        <v>1</v>
      </c>
      <c r="N205" s="227" t="s">
        <v>38</v>
      </c>
      <c r="O205" s="87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30" t="s">
        <v>132</v>
      </c>
      <c r="AT205" s="230" t="s">
        <v>128</v>
      </c>
      <c r="AU205" s="230" t="s">
        <v>81</v>
      </c>
      <c r="AY205" s="13" t="s">
        <v>127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3" t="s">
        <v>81</v>
      </c>
      <c r="BK205" s="231">
        <f>ROUND(I205*H205,2)</f>
        <v>0</v>
      </c>
      <c r="BL205" s="13" t="s">
        <v>132</v>
      </c>
      <c r="BM205" s="230" t="s">
        <v>269</v>
      </c>
    </row>
    <row r="206" spans="1:65" s="2" customFormat="1" ht="16.5" customHeight="1">
      <c r="A206" s="34"/>
      <c r="B206" s="35"/>
      <c r="C206" s="218" t="s">
        <v>349</v>
      </c>
      <c r="D206" s="218" t="s">
        <v>128</v>
      </c>
      <c r="E206" s="219" t="s">
        <v>350</v>
      </c>
      <c r="F206" s="220" t="s">
        <v>351</v>
      </c>
      <c r="G206" s="221" t="s">
        <v>131</v>
      </c>
      <c r="H206" s="222">
        <v>1</v>
      </c>
      <c r="I206" s="223"/>
      <c r="J206" s="224">
        <f>ROUND(I206*H206,2)</f>
        <v>0</v>
      </c>
      <c r="K206" s="225"/>
      <c r="L206" s="40"/>
      <c r="M206" s="226" t="s">
        <v>1</v>
      </c>
      <c r="N206" s="227" t="s">
        <v>38</v>
      </c>
      <c r="O206" s="87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30" t="s">
        <v>132</v>
      </c>
      <c r="AT206" s="230" t="s">
        <v>128</v>
      </c>
      <c r="AU206" s="230" t="s">
        <v>81</v>
      </c>
      <c r="AY206" s="13" t="s">
        <v>127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3" t="s">
        <v>81</v>
      </c>
      <c r="BK206" s="231">
        <f>ROUND(I206*H206,2)</f>
        <v>0</v>
      </c>
      <c r="BL206" s="13" t="s">
        <v>132</v>
      </c>
      <c r="BM206" s="230" t="s">
        <v>276</v>
      </c>
    </row>
    <row r="207" spans="1:65" s="2" customFormat="1" ht="16.5" customHeight="1">
      <c r="A207" s="34"/>
      <c r="B207" s="35"/>
      <c r="C207" s="218" t="s">
        <v>250</v>
      </c>
      <c r="D207" s="218" t="s">
        <v>128</v>
      </c>
      <c r="E207" s="219" t="s">
        <v>352</v>
      </c>
      <c r="F207" s="220" t="s">
        <v>353</v>
      </c>
      <c r="G207" s="221" t="s">
        <v>131</v>
      </c>
      <c r="H207" s="222">
        <v>1</v>
      </c>
      <c r="I207" s="223"/>
      <c r="J207" s="224">
        <f>ROUND(I207*H207,2)</f>
        <v>0</v>
      </c>
      <c r="K207" s="225"/>
      <c r="L207" s="40"/>
      <c r="M207" s="226" t="s">
        <v>1</v>
      </c>
      <c r="N207" s="227" t="s">
        <v>38</v>
      </c>
      <c r="O207" s="87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30" t="s">
        <v>132</v>
      </c>
      <c r="AT207" s="230" t="s">
        <v>128</v>
      </c>
      <c r="AU207" s="230" t="s">
        <v>81</v>
      </c>
      <c r="AY207" s="13" t="s">
        <v>127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3" t="s">
        <v>81</v>
      </c>
      <c r="BK207" s="231">
        <f>ROUND(I207*H207,2)</f>
        <v>0</v>
      </c>
      <c r="BL207" s="13" t="s">
        <v>132</v>
      </c>
      <c r="BM207" s="230" t="s">
        <v>283</v>
      </c>
    </row>
    <row r="208" spans="1:65" s="2" customFormat="1" ht="16.5" customHeight="1">
      <c r="A208" s="34"/>
      <c r="B208" s="35"/>
      <c r="C208" s="218" t="s">
        <v>354</v>
      </c>
      <c r="D208" s="218" t="s">
        <v>128</v>
      </c>
      <c r="E208" s="219" t="s">
        <v>355</v>
      </c>
      <c r="F208" s="220" t="s">
        <v>356</v>
      </c>
      <c r="G208" s="221" t="s">
        <v>131</v>
      </c>
      <c r="H208" s="222">
        <v>1</v>
      </c>
      <c r="I208" s="223"/>
      <c r="J208" s="224">
        <f>ROUND(I208*H208,2)</f>
        <v>0</v>
      </c>
      <c r="K208" s="225"/>
      <c r="L208" s="40"/>
      <c r="M208" s="226" t="s">
        <v>1</v>
      </c>
      <c r="N208" s="227" t="s">
        <v>38</v>
      </c>
      <c r="O208" s="87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30" t="s">
        <v>132</v>
      </c>
      <c r="AT208" s="230" t="s">
        <v>128</v>
      </c>
      <c r="AU208" s="230" t="s">
        <v>81</v>
      </c>
      <c r="AY208" s="13" t="s">
        <v>127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3" t="s">
        <v>81</v>
      </c>
      <c r="BK208" s="231">
        <f>ROUND(I208*H208,2)</f>
        <v>0</v>
      </c>
      <c r="BL208" s="13" t="s">
        <v>132</v>
      </c>
      <c r="BM208" s="230" t="s">
        <v>290</v>
      </c>
    </row>
    <row r="209" spans="1:65" s="2" customFormat="1" ht="16.5" customHeight="1">
      <c r="A209" s="34"/>
      <c r="B209" s="35"/>
      <c r="C209" s="218" t="s">
        <v>254</v>
      </c>
      <c r="D209" s="218" t="s">
        <v>128</v>
      </c>
      <c r="E209" s="219" t="s">
        <v>357</v>
      </c>
      <c r="F209" s="220" t="s">
        <v>358</v>
      </c>
      <c r="G209" s="221" t="s">
        <v>131</v>
      </c>
      <c r="H209" s="222">
        <v>1</v>
      </c>
      <c r="I209" s="223"/>
      <c r="J209" s="224">
        <f>ROUND(I209*H209,2)</f>
        <v>0</v>
      </c>
      <c r="K209" s="225"/>
      <c r="L209" s="40"/>
      <c r="M209" s="226" t="s">
        <v>1</v>
      </c>
      <c r="N209" s="227" t="s">
        <v>38</v>
      </c>
      <c r="O209" s="87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30" t="s">
        <v>132</v>
      </c>
      <c r="AT209" s="230" t="s">
        <v>128</v>
      </c>
      <c r="AU209" s="230" t="s">
        <v>81</v>
      </c>
      <c r="AY209" s="13" t="s">
        <v>127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3" t="s">
        <v>81</v>
      </c>
      <c r="BK209" s="231">
        <f>ROUND(I209*H209,2)</f>
        <v>0</v>
      </c>
      <c r="BL209" s="13" t="s">
        <v>132</v>
      </c>
      <c r="BM209" s="230" t="s">
        <v>297</v>
      </c>
    </row>
    <row r="210" spans="1:65" s="2" customFormat="1" ht="16.5" customHeight="1">
      <c r="A210" s="34"/>
      <c r="B210" s="35"/>
      <c r="C210" s="218" t="s">
        <v>359</v>
      </c>
      <c r="D210" s="218" t="s">
        <v>128</v>
      </c>
      <c r="E210" s="219" t="s">
        <v>360</v>
      </c>
      <c r="F210" s="220" t="s">
        <v>361</v>
      </c>
      <c r="G210" s="221" t="s">
        <v>131</v>
      </c>
      <c r="H210" s="222">
        <v>2</v>
      </c>
      <c r="I210" s="223"/>
      <c r="J210" s="224">
        <f>ROUND(I210*H210,2)</f>
        <v>0</v>
      </c>
      <c r="K210" s="225"/>
      <c r="L210" s="40"/>
      <c r="M210" s="226" t="s">
        <v>1</v>
      </c>
      <c r="N210" s="227" t="s">
        <v>38</v>
      </c>
      <c r="O210" s="87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30" t="s">
        <v>132</v>
      </c>
      <c r="AT210" s="230" t="s">
        <v>128</v>
      </c>
      <c r="AU210" s="230" t="s">
        <v>81</v>
      </c>
      <c r="AY210" s="13" t="s">
        <v>127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3" t="s">
        <v>81</v>
      </c>
      <c r="BK210" s="231">
        <f>ROUND(I210*H210,2)</f>
        <v>0</v>
      </c>
      <c r="BL210" s="13" t="s">
        <v>132</v>
      </c>
      <c r="BM210" s="230" t="s">
        <v>302</v>
      </c>
    </row>
    <row r="211" spans="1:65" s="2" customFormat="1" ht="16.5" customHeight="1">
      <c r="A211" s="34"/>
      <c r="B211" s="35"/>
      <c r="C211" s="218" t="s">
        <v>257</v>
      </c>
      <c r="D211" s="218" t="s">
        <v>128</v>
      </c>
      <c r="E211" s="219" t="s">
        <v>362</v>
      </c>
      <c r="F211" s="220" t="s">
        <v>363</v>
      </c>
      <c r="G211" s="221" t="s">
        <v>131</v>
      </c>
      <c r="H211" s="222">
        <v>2</v>
      </c>
      <c r="I211" s="223"/>
      <c r="J211" s="224">
        <f>ROUND(I211*H211,2)</f>
        <v>0</v>
      </c>
      <c r="K211" s="225"/>
      <c r="L211" s="40"/>
      <c r="M211" s="226" t="s">
        <v>1</v>
      </c>
      <c r="N211" s="227" t="s">
        <v>38</v>
      </c>
      <c r="O211" s="87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30" t="s">
        <v>132</v>
      </c>
      <c r="AT211" s="230" t="s">
        <v>128</v>
      </c>
      <c r="AU211" s="230" t="s">
        <v>81</v>
      </c>
      <c r="AY211" s="13" t="s">
        <v>127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3" t="s">
        <v>81</v>
      </c>
      <c r="BK211" s="231">
        <f>ROUND(I211*H211,2)</f>
        <v>0</v>
      </c>
      <c r="BL211" s="13" t="s">
        <v>132</v>
      </c>
      <c r="BM211" s="230" t="s">
        <v>307</v>
      </c>
    </row>
    <row r="212" spans="1:65" s="2" customFormat="1" ht="16.5" customHeight="1">
      <c r="A212" s="34"/>
      <c r="B212" s="35"/>
      <c r="C212" s="218" t="s">
        <v>364</v>
      </c>
      <c r="D212" s="218" t="s">
        <v>128</v>
      </c>
      <c r="E212" s="219" t="s">
        <v>365</v>
      </c>
      <c r="F212" s="220" t="s">
        <v>366</v>
      </c>
      <c r="G212" s="221" t="s">
        <v>131</v>
      </c>
      <c r="H212" s="222">
        <v>1</v>
      </c>
      <c r="I212" s="223"/>
      <c r="J212" s="224">
        <f>ROUND(I212*H212,2)</f>
        <v>0</v>
      </c>
      <c r="K212" s="225"/>
      <c r="L212" s="40"/>
      <c r="M212" s="226" t="s">
        <v>1</v>
      </c>
      <c r="N212" s="227" t="s">
        <v>38</v>
      </c>
      <c r="O212" s="87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30" t="s">
        <v>132</v>
      </c>
      <c r="AT212" s="230" t="s">
        <v>128</v>
      </c>
      <c r="AU212" s="230" t="s">
        <v>81</v>
      </c>
      <c r="AY212" s="13" t="s">
        <v>127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3" t="s">
        <v>81</v>
      </c>
      <c r="BK212" s="231">
        <f>ROUND(I212*H212,2)</f>
        <v>0</v>
      </c>
      <c r="BL212" s="13" t="s">
        <v>132</v>
      </c>
      <c r="BM212" s="230" t="s">
        <v>312</v>
      </c>
    </row>
    <row r="213" spans="1:65" s="2" customFormat="1" ht="16.5" customHeight="1">
      <c r="A213" s="34"/>
      <c r="B213" s="35"/>
      <c r="C213" s="218" t="s">
        <v>261</v>
      </c>
      <c r="D213" s="218" t="s">
        <v>128</v>
      </c>
      <c r="E213" s="219" t="s">
        <v>367</v>
      </c>
      <c r="F213" s="220" t="s">
        <v>368</v>
      </c>
      <c r="G213" s="221" t="s">
        <v>131</v>
      </c>
      <c r="H213" s="222">
        <v>6</v>
      </c>
      <c r="I213" s="223"/>
      <c r="J213" s="224">
        <f>ROUND(I213*H213,2)</f>
        <v>0</v>
      </c>
      <c r="K213" s="225"/>
      <c r="L213" s="40"/>
      <c r="M213" s="226" t="s">
        <v>1</v>
      </c>
      <c r="N213" s="227" t="s">
        <v>38</v>
      </c>
      <c r="O213" s="87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30" t="s">
        <v>132</v>
      </c>
      <c r="AT213" s="230" t="s">
        <v>128</v>
      </c>
      <c r="AU213" s="230" t="s">
        <v>81</v>
      </c>
      <c r="AY213" s="13" t="s">
        <v>127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3" t="s">
        <v>81</v>
      </c>
      <c r="BK213" s="231">
        <f>ROUND(I213*H213,2)</f>
        <v>0</v>
      </c>
      <c r="BL213" s="13" t="s">
        <v>132</v>
      </c>
      <c r="BM213" s="230" t="s">
        <v>317</v>
      </c>
    </row>
    <row r="214" spans="1:65" s="2" customFormat="1" ht="16.5" customHeight="1">
      <c r="A214" s="34"/>
      <c r="B214" s="35"/>
      <c r="C214" s="218" t="s">
        <v>369</v>
      </c>
      <c r="D214" s="218" t="s">
        <v>128</v>
      </c>
      <c r="E214" s="219" t="s">
        <v>370</v>
      </c>
      <c r="F214" s="220" t="s">
        <v>371</v>
      </c>
      <c r="G214" s="221" t="s">
        <v>131</v>
      </c>
      <c r="H214" s="222">
        <v>3</v>
      </c>
      <c r="I214" s="223"/>
      <c r="J214" s="224">
        <f>ROUND(I214*H214,2)</f>
        <v>0</v>
      </c>
      <c r="K214" s="225"/>
      <c r="L214" s="40"/>
      <c r="M214" s="226" t="s">
        <v>1</v>
      </c>
      <c r="N214" s="227" t="s">
        <v>38</v>
      </c>
      <c r="O214" s="87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30" t="s">
        <v>132</v>
      </c>
      <c r="AT214" s="230" t="s">
        <v>128</v>
      </c>
      <c r="AU214" s="230" t="s">
        <v>81</v>
      </c>
      <c r="AY214" s="13" t="s">
        <v>127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3" t="s">
        <v>81</v>
      </c>
      <c r="BK214" s="231">
        <f>ROUND(I214*H214,2)</f>
        <v>0</v>
      </c>
      <c r="BL214" s="13" t="s">
        <v>132</v>
      </c>
      <c r="BM214" s="230" t="s">
        <v>322</v>
      </c>
    </row>
    <row r="215" spans="1:65" s="2" customFormat="1" ht="16.5" customHeight="1">
      <c r="A215" s="34"/>
      <c r="B215" s="35"/>
      <c r="C215" s="218" t="s">
        <v>264</v>
      </c>
      <c r="D215" s="218" t="s">
        <v>128</v>
      </c>
      <c r="E215" s="219" t="s">
        <v>372</v>
      </c>
      <c r="F215" s="220" t="s">
        <v>373</v>
      </c>
      <c r="G215" s="221" t="s">
        <v>131</v>
      </c>
      <c r="H215" s="222">
        <v>7</v>
      </c>
      <c r="I215" s="223"/>
      <c r="J215" s="224">
        <f>ROUND(I215*H215,2)</f>
        <v>0</v>
      </c>
      <c r="K215" s="225"/>
      <c r="L215" s="40"/>
      <c r="M215" s="226" t="s">
        <v>1</v>
      </c>
      <c r="N215" s="227" t="s">
        <v>38</v>
      </c>
      <c r="O215" s="87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30" t="s">
        <v>132</v>
      </c>
      <c r="AT215" s="230" t="s">
        <v>128</v>
      </c>
      <c r="AU215" s="230" t="s">
        <v>81</v>
      </c>
      <c r="AY215" s="13" t="s">
        <v>127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3" t="s">
        <v>81</v>
      </c>
      <c r="BK215" s="231">
        <f>ROUND(I215*H215,2)</f>
        <v>0</v>
      </c>
      <c r="BL215" s="13" t="s">
        <v>132</v>
      </c>
      <c r="BM215" s="230" t="s">
        <v>327</v>
      </c>
    </row>
    <row r="216" spans="1:65" s="2" customFormat="1" ht="16.5" customHeight="1">
      <c r="A216" s="34"/>
      <c r="B216" s="35"/>
      <c r="C216" s="218" t="s">
        <v>374</v>
      </c>
      <c r="D216" s="218" t="s">
        <v>128</v>
      </c>
      <c r="E216" s="219" t="s">
        <v>375</v>
      </c>
      <c r="F216" s="220" t="s">
        <v>376</v>
      </c>
      <c r="G216" s="221" t="s">
        <v>131</v>
      </c>
      <c r="H216" s="222">
        <v>2</v>
      </c>
      <c r="I216" s="223"/>
      <c r="J216" s="224">
        <f>ROUND(I216*H216,2)</f>
        <v>0</v>
      </c>
      <c r="K216" s="225"/>
      <c r="L216" s="40"/>
      <c r="M216" s="226" t="s">
        <v>1</v>
      </c>
      <c r="N216" s="227" t="s">
        <v>38</v>
      </c>
      <c r="O216" s="87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30" t="s">
        <v>132</v>
      </c>
      <c r="AT216" s="230" t="s">
        <v>128</v>
      </c>
      <c r="AU216" s="230" t="s">
        <v>81</v>
      </c>
      <c r="AY216" s="13" t="s">
        <v>127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3" t="s">
        <v>81</v>
      </c>
      <c r="BK216" s="231">
        <f>ROUND(I216*H216,2)</f>
        <v>0</v>
      </c>
      <c r="BL216" s="13" t="s">
        <v>132</v>
      </c>
      <c r="BM216" s="230" t="s">
        <v>332</v>
      </c>
    </row>
    <row r="217" spans="1:63" s="11" customFormat="1" ht="25.9" customHeight="1">
      <c r="A217" s="11"/>
      <c r="B217" s="204"/>
      <c r="C217" s="205"/>
      <c r="D217" s="206" t="s">
        <v>72</v>
      </c>
      <c r="E217" s="207" t="s">
        <v>377</v>
      </c>
      <c r="F217" s="207" t="s">
        <v>378</v>
      </c>
      <c r="G217" s="205"/>
      <c r="H217" s="205"/>
      <c r="I217" s="208"/>
      <c r="J217" s="209">
        <f>BK217</f>
        <v>0</v>
      </c>
      <c r="K217" s="205"/>
      <c r="L217" s="210"/>
      <c r="M217" s="211"/>
      <c r="N217" s="212"/>
      <c r="O217" s="212"/>
      <c r="P217" s="213">
        <f>SUM(P218:P220)</f>
        <v>0</v>
      </c>
      <c r="Q217" s="212"/>
      <c r="R217" s="213">
        <f>SUM(R218:R220)</f>
        <v>0</v>
      </c>
      <c r="S217" s="212"/>
      <c r="T217" s="214">
        <f>SUM(T218:T220)</f>
        <v>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R217" s="215" t="s">
        <v>81</v>
      </c>
      <c r="AT217" s="216" t="s">
        <v>72</v>
      </c>
      <c r="AU217" s="216" t="s">
        <v>73</v>
      </c>
      <c r="AY217" s="215" t="s">
        <v>127</v>
      </c>
      <c r="BK217" s="217">
        <f>SUM(BK218:BK220)</f>
        <v>0</v>
      </c>
    </row>
    <row r="218" spans="1:65" s="2" customFormat="1" ht="16.5" customHeight="1">
      <c r="A218" s="34"/>
      <c r="B218" s="35"/>
      <c r="C218" s="218" t="s">
        <v>268</v>
      </c>
      <c r="D218" s="218" t="s">
        <v>128</v>
      </c>
      <c r="E218" s="219" t="s">
        <v>379</v>
      </c>
      <c r="F218" s="220" t="s">
        <v>380</v>
      </c>
      <c r="G218" s="221" t="s">
        <v>131</v>
      </c>
      <c r="H218" s="222">
        <v>25</v>
      </c>
      <c r="I218" s="223"/>
      <c r="J218" s="224">
        <f>ROUND(I218*H218,2)</f>
        <v>0</v>
      </c>
      <c r="K218" s="225"/>
      <c r="L218" s="40"/>
      <c r="M218" s="226" t="s">
        <v>1</v>
      </c>
      <c r="N218" s="227" t="s">
        <v>38</v>
      </c>
      <c r="O218" s="87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30" t="s">
        <v>132</v>
      </c>
      <c r="AT218" s="230" t="s">
        <v>128</v>
      </c>
      <c r="AU218" s="230" t="s">
        <v>81</v>
      </c>
      <c r="AY218" s="13" t="s">
        <v>127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3" t="s">
        <v>81</v>
      </c>
      <c r="BK218" s="231">
        <f>ROUND(I218*H218,2)</f>
        <v>0</v>
      </c>
      <c r="BL218" s="13" t="s">
        <v>132</v>
      </c>
      <c r="BM218" s="230" t="s">
        <v>337</v>
      </c>
    </row>
    <row r="219" spans="1:65" s="2" customFormat="1" ht="16.5" customHeight="1">
      <c r="A219" s="34"/>
      <c r="B219" s="35"/>
      <c r="C219" s="218" t="s">
        <v>381</v>
      </c>
      <c r="D219" s="218" t="s">
        <v>128</v>
      </c>
      <c r="E219" s="219" t="s">
        <v>382</v>
      </c>
      <c r="F219" s="220" t="s">
        <v>383</v>
      </c>
      <c r="G219" s="221" t="s">
        <v>131</v>
      </c>
      <c r="H219" s="222">
        <v>1</v>
      </c>
      <c r="I219" s="223"/>
      <c r="J219" s="224">
        <f>ROUND(I219*H219,2)</f>
        <v>0</v>
      </c>
      <c r="K219" s="225"/>
      <c r="L219" s="40"/>
      <c r="M219" s="226" t="s">
        <v>1</v>
      </c>
      <c r="N219" s="227" t="s">
        <v>38</v>
      </c>
      <c r="O219" s="87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30" t="s">
        <v>132</v>
      </c>
      <c r="AT219" s="230" t="s">
        <v>128</v>
      </c>
      <c r="AU219" s="230" t="s">
        <v>81</v>
      </c>
      <c r="AY219" s="13" t="s">
        <v>127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3" t="s">
        <v>81</v>
      </c>
      <c r="BK219" s="231">
        <f>ROUND(I219*H219,2)</f>
        <v>0</v>
      </c>
      <c r="BL219" s="13" t="s">
        <v>132</v>
      </c>
      <c r="BM219" s="230" t="s">
        <v>342</v>
      </c>
    </row>
    <row r="220" spans="1:65" s="2" customFormat="1" ht="16.5" customHeight="1">
      <c r="A220" s="34"/>
      <c r="B220" s="35"/>
      <c r="C220" s="218" t="s">
        <v>271</v>
      </c>
      <c r="D220" s="218" t="s">
        <v>128</v>
      </c>
      <c r="E220" s="219" t="s">
        <v>384</v>
      </c>
      <c r="F220" s="220" t="s">
        <v>385</v>
      </c>
      <c r="G220" s="221" t="s">
        <v>131</v>
      </c>
      <c r="H220" s="222">
        <v>1</v>
      </c>
      <c r="I220" s="223"/>
      <c r="J220" s="224">
        <f>ROUND(I220*H220,2)</f>
        <v>0</v>
      </c>
      <c r="K220" s="225"/>
      <c r="L220" s="40"/>
      <c r="M220" s="226" t="s">
        <v>1</v>
      </c>
      <c r="N220" s="227" t="s">
        <v>38</v>
      </c>
      <c r="O220" s="87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30" t="s">
        <v>132</v>
      </c>
      <c r="AT220" s="230" t="s">
        <v>128</v>
      </c>
      <c r="AU220" s="230" t="s">
        <v>81</v>
      </c>
      <c r="AY220" s="13" t="s">
        <v>127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3" t="s">
        <v>81</v>
      </c>
      <c r="BK220" s="231">
        <f>ROUND(I220*H220,2)</f>
        <v>0</v>
      </c>
      <c r="BL220" s="13" t="s">
        <v>132</v>
      </c>
      <c r="BM220" s="230" t="s">
        <v>347</v>
      </c>
    </row>
    <row r="221" spans="1:63" s="11" customFormat="1" ht="25.9" customHeight="1">
      <c r="A221" s="11"/>
      <c r="B221" s="204"/>
      <c r="C221" s="205"/>
      <c r="D221" s="206" t="s">
        <v>72</v>
      </c>
      <c r="E221" s="207" t="s">
        <v>386</v>
      </c>
      <c r="F221" s="207" t="s">
        <v>387</v>
      </c>
      <c r="G221" s="205"/>
      <c r="H221" s="205"/>
      <c r="I221" s="208"/>
      <c r="J221" s="209">
        <f>BK221</f>
        <v>0</v>
      </c>
      <c r="K221" s="205"/>
      <c r="L221" s="210"/>
      <c r="M221" s="211"/>
      <c r="N221" s="212"/>
      <c r="O221" s="212"/>
      <c r="P221" s="213">
        <f>SUM(P222:P253)</f>
        <v>0</v>
      </c>
      <c r="Q221" s="212"/>
      <c r="R221" s="213">
        <f>SUM(R222:R253)</f>
        <v>0</v>
      </c>
      <c r="S221" s="212"/>
      <c r="T221" s="214">
        <f>SUM(T222:T253)</f>
        <v>0</v>
      </c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R221" s="215" t="s">
        <v>81</v>
      </c>
      <c r="AT221" s="216" t="s">
        <v>72</v>
      </c>
      <c r="AU221" s="216" t="s">
        <v>73</v>
      </c>
      <c r="AY221" s="215" t="s">
        <v>127</v>
      </c>
      <c r="BK221" s="217">
        <f>SUM(BK222:BK253)</f>
        <v>0</v>
      </c>
    </row>
    <row r="222" spans="1:65" s="2" customFormat="1" ht="16.5" customHeight="1">
      <c r="A222" s="34"/>
      <c r="B222" s="35"/>
      <c r="C222" s="218" t="s">
        <v>388</v>
      </c>
      <c r="D222" s="218" t="s">
        <v>128</v>
      </c>
      <c r="E222" s="219" t="s">
        <v>389</v>
      </c>
      <c r="F222" s="220" t="s">
        <v>390</v>
      </c>
      <c r="G222" s="221" t="s">
        <v>131</v>
      </c>
      <c r="H222" s="222">
        <v>3</v>
      </c>
      <c r="I222" s="223"/>
      <c r="J222" s="224">
        <f>ROUND(I222*H222,2)</f>
        <v>0</v>
      </c>
      <c r="K222" s="225"/>
      <c r="L222" s="40"/>
      <c r="M222" s="226" t="s">
        <v>1</v>
      </c>
      <c r="N222" s="227" t="s">
        <v>38</v>
      </c>
      <c r="O222" s="87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30" t="s">
        <v>132</v>
      </c>
      <c r="AT222" s="230" t="s">
        <v>128</v>
      </c>
      <c r="AU222" s="230" t="s">
        <v>81</v>
      </c>
      <c r="AY222" s="13" t="s">
        <v>127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3" t="s">
        <v>81</v>
      </c>
      <c r="BK222" s="231">
        <f>ROUND(I222*H222,2)</f>
        <v>0</v>
      </c>
      <c r="BL222" s="13" t="s">
        <v>132</v>
      </c>
      <c r="BM222" s="230" t="s">
        <v>352</v>
      </c>
    </row>
    <row r="223" spans="1:65" s="2" customFormat="1" ht="16.5" customHeight="1">
      <c r="A223" s="34"/>
      <c r="B223" s="35"/>
      <c r="C223" s="218" t="s">
        <v>275</v>
      </c>
      <c r="D223" s="218" t="s">
        <v>128</v>
      </c>
      <c r="E223" s="219" t="s">
        <v>391</v>
      </c>
      <c r="F223" s="220" t="s">
        <v>392</v>
      </c>
      <c r="G223" s="221" t="s">
        <v>131</v>
      </c>
      <c r="H223" s="222">
        <v>5</v>
      </c>
      <c r="I223" s="223"/>
      <c r="J223" s="224">
        <f>ROUND(I223*H223,2)</f>
        <v>0</v>
      </c>
      <c r="K223" s="225"/>
      <c r="L223" s="40"/>
      <c r="M223" s="226" t="s">
        <v>1</v>
      </c>
      <c r="N223" s="227" t="s">
        <v>38</v>
      </c>
      <c r="O223" s="87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30" t="s">
        <v>132</v>
      </c>
      <c r="AT223" s="230" t="s">
        <v>128</v>
      </c>
      <c r="AU223" s="230" t="s">
        <v>81</v>
      </c>
      <c r="AY223" s="13" t="s">
        <v>127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3" t="s">
        <v>81</v>
      </c>
      <c r="BK223" s="231">
        <f>ROUND(I223*H223,2)</f>
        <v>0</v>
      </c>
      <c r="BL223" s="13" t="s">
        <v>132</v>
      </c>
      <c r="BM223" s="230" t="s">
        <v>357</v>
      </c>
    </row>
    <row r="224" spans="1:65" s="2" customFormat="1" ht="16.5" customHeight="1">
      <c r="A224" s="34"/>
      <c r="B224" s="35"/>
      <c r="C224" s="218" t="s">
        <v>393</v>
      </c>
      <c r="D224" s="218" t="s">
        <v>128</v>
      </c>
      <c r="E224" s="219" t="s">
        <v>394</v>
      </c>
      <c r="F224" s="220" t="s">
        <v>395</v>
      </c>
      <c r="G224" s="221" t="s">
        <v>131</v>
      </c>
      <c r="H224" s="222">
        <v>8</v>
      </c>
      <c r="I224" s="223"/>
      <c r="J224" s="224">
        <f>ROUND(I224*H224,2)</f>
        <v>0</v>
      </c>
      <c r="K224" s="225"/>
      <c r="L224" s="40"/>
      <c r="M224" s="226" t="s">
        <v>1</v>
      </c>
      <c r="N224" s="227" t="s">
        <v>38</v>
      </c>
      <c r="O224" s="87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30" t="s">
        <v>132</v>
      </c>
      <c r="AT224" s="230" t="s">
        <v>128</v>
      </c>
      <c r="AU224" s="230" t="s">
        <v>81</v>
      </c>
      <c r="AY224" s="13" t="s">
        <v>127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3" t="s">
        <v>81</v>
      </c>
      <c r="BK224" s="231">
        <f>ROUND(I224*H224,2)</f>
        <v>0</v>
      </c>
      <c r="BL224" s="13" t="s">
        <v>132</v>
      </c>
      <c r="BM224" s="230" t="s">
        <v>362</v>
      </c>
    </row>
    <row r="225" spans="1:65" s="2" customFormat="1" ht="16.5" customHeight="1">
      <c r="A225" s="34"/>
      <c r="B225" s="35"/>
      <c r="C225" s="218" t="s">
        <v>278</v>
      </c>
      <c r="D225" s="218" t="s">
        <v>128</v>
      </c>
      <c r="E225" s="219" t="s">
        <v>396</v>
      </c>
      <c r="F225" s="220" t="s">
        <v>397</v>
      </c>
      <c r="G225" s="221" t="s">
        <v>131</v>
      </c>
      <c r="H225" s="222">
        <v>2</v>
      </c>
      <c r="I225" s="223"/>
      <c r="J225" s="224">
        <f>ROUND(I225*H225,2)</f>
        <v>0</v>
      </c>
      <c r="K225" s="225"/>
      <c r="L225" s="40"/>
      <c r="M225" s="226" t="s">
        <v>1</v>
      </c>
      <c r="N225" s="227" t="s">
        <v>38</v>
      </c>
      <c r="O225" s="87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30" t="s">
        <v>132</v>
      </c>
      <c r="AT225" s="230" t="s">
        <v>128</v>
      </c>
      <c r="AU225" s="230" t="s">
        <v>81</v>
      </c>
      <c r="AY225" s="13" t="s">
        <v>127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3" t="s">
        <v>81</v>
      </c>
      <c r="BK225" s="231">
        <f>ROUND(I225*H225,2)</f>
        <v>0</v>
      </c>
      <c r="BL225" s="13" t="s">
        <v>132</v>
      </c>
      <c r="BM225" s="230" t="s">
        <v>367</v>
      </c>
    </row>
    <row r="226" spans="1:65" s="2" customFormat="1" ht="16.5" customHeight="1">
      <c r="A226" s="34"/>
      <c r="B226" s="35"/>
      <c r="C226" s="218" t="s">
        <v>398</v>
      </c>
      <c r="D226" s="218" t="s">
        <v>128</v>
      </c>
      <c r="E226" s="219" t="s">
        <v>399</v>
      </c>
      <c r="F226" s="220" t="s">
        <v>400</v>
      </c>
      <c r="G226" s="221" t="s">
        <v>131</v>
      </c>
      <c r="H226" s="222">
        <v>3</v>
      </c>
      <c r="I226" s="223"/>
      <c r="J226" s="224">
        <f>ROUND(I226*H226,2)</f>
        <v>0</v>
      </c>
      <c r="K226" s="225"/>
      <c r="L226" s="40"/>
      <c r="M226" s="226" t="s">
        <v>1</v>
      </c>
      <c r="N226" s="227" t="s">
        <v>38</v>
      </c>
      <c r="O226" s="87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30" t="s">
        <v>132</v>
      </c>
      <c r="AT226" s="230" t="s">
        <v>128</v>
      </c>
      <c r="AU226" s="230" t="s">
        <v>81</v>
      </c>
      <c r="AY226" s="13" t="s">
        <v>127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3" t="s">
        <v>81</v>
      </c>
      <c r="BK226" s="231">
        <f>ROUND(I226*H226,2)</f>
        <v>0</v>
      </c>
      <c r="BL226" s="13" t="s">
        <v>132</v>
      </c>
      <c r="BM226" s="230" t="s">
        <v>372</v>
      </c>
    </row>
    <row r="227" spans="1:65" s="2" customFormat="1" ht="16.5" customHeight="1">
      <c r="A227" s="34"/>
      <c r="B227" s="35"/>
      <c r="C227" s="218" t="s">
        <v>282</v>
      </c>
      <c r="D227" s="218" t="s">
        <v>128</v>
      </c>
      <c r="E227" s="219" t="s">
        <v>401</v>
      </c>
      <c r="F227" s="220" t="s">
        <v>402</v>
      </c>
      <c r="G227" s="221" t="s">
        <v>131</v>
      </c>
      <c r="H227" s="222">
        <v>2</v>
      </c>
      <c r="I227" s="223"/>
      <c r="J227" s="224">
        <f>ROUND(I227*H227,2)</f>
        <v>0</v>
      </c>
      <c r="K227" s="225"/>
      <c r="L227" s="40"/>
      <c r="M227" s="226" t="s">
        <v>1</v>
      </c>
      <c r="N227" s="227" t="s">
        <v>38</v>
      </c>
      <c r="O227" s="87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30" t="s">
        <v>132</v>
      </c>
      <c r="AT227" s="230" t="s">
        <v>128</v>
      </c>
      <c r="AU227" s="230" t="s">
        <v>81</v>
      </c>
      <c r="AY227" s="13" t="s">
        <v>127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3" t="s">
        <v>81</v>
      </c>
      <c r="BK227" s="231">
        <f>ROUND(I227*H227,2)</f>
        <v>0</v>
      </c>
      <c r="BL227" s="13" t="s">
        <v>132</v>
      </c>
      <c r="BM227" s="230" t="s">
        <v>403</v>
      </c>
    </row>
    <row r="228" spans="1:65" s="2" customFormat="1" ht="16.5" customHeight="1">
      <c r="A228" s="34"/>
      <c r="B228" s="35"/>
      <c r="C228" s="218" t="s">
        <v>404</v>
      </c>
      <c r="D228" s="218" t="s">
        <v>128</v>
      </c>
      <c r="E228" s="219" t="s">
        <v>405</v>
      </c>
      <c r="F228" s="220" t="s">
        <v>406</v>
      </c>
      <c r="G228" s="221" t="s">
        <v>131</v>
      </c>
      <c r="H228" s="222">
        <v>1</v>
      </c>
      <c r="I228" s="223"/>
      <c r="J228" s="224">
        <f>ROUND(I228*H228,2)</f>
        <v>0</v>
      </c>
      <c r="K228" s="225"/>
      <c r="L228" s="40"/>
      <c r="M228" s="226" t="s">
        <v>1</v>
      </c>
      <c r="N228" s="227" t="s">
        <v>38</v>
      </c>
      <c r="O228" s="87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30" t="s">
        <v>132</v>
      </c>
      <c r="AT228" s="230" t="s">
        <v>128</v>
      </c>
      <c r="AU228" s="230" t="s">
        <v>81</v>
      </c>
      <c r="AY228" s="13" t="s">
        <v>127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3" t="s">
        <v>81</v>
      </c>
      <c r="BK228" s="231">
        <f>ROUND(I228*H228,2)</f>
        <v>0</v>
      </c>
      <c r="BL228" s="13" t="s">
        <v>132</v>
      </c>
      <c r="BM228" s="230" t="s">
        <v>407</v>
      </c>
    </row>
    <row r="229" spans="1:65" s="2" customFormat="1" ht="16.5" customHeight="1">
      <c r="A229" s="34"/>
      <c r="B229" s="35"/>
      <c r="C229" s="218" t="s">
        <v>285</v>
      </c>
      <c r="D229" s="218" t="s">
        <v>128</v>
      </c>
      <c r="E229" s="219" t="s">
        <v>408</v>
      </c>
      <c r="F229" s="220" t="s">
        <v>409</v>
      </c>
      <c r="G229" s="221" t="s">
        <v>131</v>
      </c>
      <c r="H229" s="222">
        <v>1</v>
      </c>
      <c r="I229" s="223"/>
      <c r="J229" s="224">
        <f>ROUND(I229*H229,2)</f>
        <v>0</v>
      </c>
      <c r="K229" s="225"/>
      <c r="L229" s="40"/>
      <c r="M229" s="226" t="s">
        <v>1</v>
      </c>
      <c r="N229" s="227" t="s">
        <v>38</v>
      </c>
      <c r="O229" s="87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30" t="s">
        <v>132</v>
      </c>
      <c r="AT229" s="230" t="s">
        <v>128</v>
      </c>
      <c r="AU229" s="230" t="s">
        <v>81</v>
      </c>
      <c r="AY229" s="13" t="s">
        <v>127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3" t="s">
        <v>81</v>
      </c>
      <c r="BK229" s="231">
        <f>ROUND(I229*H229,2)</f>
        <v>0</v>
      </c>
      <c r="BL229" s="13" t="s">
        <v>132</v>
      </c>
      <c r="BM229" s="230" t="s">
        <v>410</v>
      </c>
    </row>
    <row r="230" spans="1:65" s="2" customFormat="1" ht="16.5" customHeight="1">
      <c r="A230" s="34"/>
      <c r="B230" s="35"/>
      <c r="C230" s="218" t="s">
        <v>411</v>
      </c>
      <c r="D230" s="218" t="s">
        <v>128</v>
      </c>
      <c r="E230" s="219" t="s">
        <v>412</v>
      </c>
      <c r="F230" s="220" t="s">
        <v>413</v>
      </c>
      <c r="G230" s="221" t="s">
        <v>131</v>
      </c>
      <c r="H230" s="222">
        <v>1</v>
      </c>
      <c r="I230" s="223"/>
      <c r="J230" s="224">
        <f>ROUND(I230*H230,2)</f>
        <v>0</v>
      </c>
      <c r="K230" s="225"/>
      <c r="L230" s="40"/>
      <c r="M230" s="226" t="s">
        <v>1</v>
      </c>
      <c r="N230" s="227" t="s">
        <v>38</v>
      </c>
      <c r="O230" s="87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30" t="s">
        <v>132</v>
      </c>
      <c r="AT230" s="230" t="s">
        <v>128</v>
      </c>
      <c r="AU230" s="230" t="s">
        <v>81</v>
      </c>
      <c r="AY230" s="13" t="s">
        <v>127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3" t="s">
        <v>81</v>
      </c>
      <c r="BK230" s="231">
        <f>ROUND(I230*H230,2)</f>
        <v>0</v>
      </c>
      <c r="BL230" s="13" t="s">
        <v>132</v>
      </c>
      <c r="BM230" s="230" t="s">
        <v>414</v>
      </c>
    </row>
    <row r="231" spans="1:65" s="2" customFormat="1" ht="16.5" customHeight="1">
      <c r="A231" s="34"/>
      <c r="B231" s="35"/>
      <c r="C231" s="218" t="s">
        <v>289</v>
      </c>
      <c r="D231" s="218" t="s">
        <v>128</v>
      </c>
      <c r="E231" s="219" t="s">
        <v>415</v>
      </c>
      <c r="F231" s="220" t="s">
        <v>416</v>
      </c>
      <c r="G231" s="221" t="s">
        <v>131</v>
      </c>
      <c r="H231" s="222">
        <v>1</v>
      </c>
      <c r="I231" s="223"/>
      <c r="J231" s="224">
        <f>ROUND(I231*H231,2)</f>
        <v>0</v>
      </c>
      <c r="K231" s="225"/>
      <c r="L231" s="40"/>
      <c r="M231" s="226" t="s">
        <v>1</v>
      </c>
      <c r="N231" s="227" t="s">
        <v>38</v>
      </c>
      <c r="O231" s="87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30" t="s">
        <v>132</v>
      </c>
      <c r="AT231" s="230" t="s">
        <v>128</v>
      </c>
      <c r="AU231" s="230" t="s">
        <v>81</v>
      </c>
      <c r="AY231" s="13" t="s">
        <v>127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3" t="s">
        <v>81</v>
      </c>
      <c r="BK231" s="231">
        <f>ROUND(I231*H231,2)</f>
        <v>0</v>
      </c>
      <c r="BL231" s="13" t="s">
        <v>132</v>
      </c>
      <c r="BM231" s="230" t="s">
        <v>417</v>
      </c>
    </row>
    <row r="232" spans="1:65" s="2" customFormat="1" ht="16.5" customHeight="1">
      <c r="A232" s="34"/>
      <c r="B232" s="35"/>
      <c r="C232" s="218" t="s">
        <v>418</v>
      </c>
      <c r="D232" s="218" t="s">
        <v>128</v>
      </c>
      <c r="E232" s="219" t="s">
        <v>419</v>
      </c>
      <c r="F232" s="220" t="s">
        <v>420</v>
      </c>
      <c r="G232" s="221" t="s">
        <v>131</v>
      </c>
      <c r="H232" s="222">
        <v>1</v>
      </c>
      <c r="I232" s="223"/>
      <c r="J232" s="224">
        <f>ROUND(I232*H232,2)</f>
        <v>0</v>
      </c>
      <c r="K232" s="225"/>
      <c r="L232" s="40"/>
      <c r="M232" s="226" t="s">
        <v>1</v>
      </c>
      <c r="N232" s="227" t="s">
        <v>38</v>
      </c>
      <c r="O232" s="87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30" t="s">
        <v>132</v>
      </c>
      <c r="AT232" s="230" t="s">
        <v>128</v>
      </c>
      <c r="AU232" s="230" t="s">
        <v>81</v>
      </c>
      <c r="AY232" s="13" t="s">
        <v>127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3" t="s">
        <v>81</v>
      </c>
      <c r="BK232" s="231">
        <f>ROUND(I232*H232,2)</f>
        <v>0</v>
      </c>
      <c r="BL232" s="13" t="s">
        <v>132</v>
      </c>
      <c r="BM232" s="230" t="s">
        <v>379</v>
      </c>
    </row>
    <row r="233" spans="1:65" s="2" customFormat="1" ht="16.5" customHeight="1">
      <c r="A233" s="34"/>
      <c r="B233" s="35"/>
      <c r="C233" s="218" t="s">
        <v>292</v>
      </c>
      <c r="D233" s="218" t="s">
        <v>128</v>
      </c>
      <c r="E233" s="219" t="s">
        <v>421</v>
      </c>
      <c r="F233" s="220" t="s">
        <v>422</v>
      </c>
      <c r="G233" s="221" t="s">
        <v>131</v>
      </c>
      <c r="H233" s="222">
        <v>1</v>
      </c>
      <c r="I233" s="223"/>
      <c r="J233" s="224">
        <f>ROUND(I233*H233,2)</f>
        <v>0</v>
      </c>
      <c r="K233" s="225"/>
      <c r="L233" s="40"/>
      <c r="M233" s="226" t="s">
        <v>1</v>
      </c>
      <c r="N233" s="227" t="s">
        <v>38</v>
      </c>
      <c r="O233" s="87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30" t="s">
        <v>132</v>
      </c>
      <c r="AT233" s="230" t="s">
        <v>128</v>
      </c>
      <c r="AU233" s="230" t="s">
        <v>81</v>
      </c>
      <c r="AY233" s="13" t="s">
        <v>127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3" t="s">
        <v>81</v>
      </c>
      <c r="BK233" s="231">
        <f>ROUND(I233*H233,2)</f>
        <v>0</v>
      </c>
      <c r="BL233" s="13" t="s">
        <v>132</v>
      </c>
      <c r="BM233" s="230" t="s">
        <v>384</v>
      </c>
    </row>
    <row r="234" spans="1:65" s="2" customFormat="1" ht="16.5" customHeight="1">
      <c r="A234" s="34"/>
      <c r="B234" s="35"/>
      <c r="C234" s="218" t="s">
        <v>423</v>
      </c>
      <c r="D234" s="218" t="s">
        <v>128</v>
      </c>
      <c r="E234" s="219" t="s">
        <v>424</v>
      </c>
      <c r="F234" s="220" t="s">
        <v>425</v>
      </c>
      <c r="G234" s="221" t="s">
        <v>131</v>
      </c>
      <c r="H234" s="222">
        <v>1</v>
      </c>
      <c r="I234" s="223"/>
      <c r="J234" s="224">
        <f>ROUND(I234*H234,2)</f>
        <v>0</v>
      </c>
      <c r="K234" s="225"/>
      <c r="L234" s="40"/>
      <c r="M234" s="226" t="s">
        <v>1</v>
      </c>
      <c r="N234" s="227" t="s">
        <v>38</v>
      </c>
      <c r="O234" s="87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30" t="s">
        <v>132</v>
      </c>
      <c r="AT234" s="230" t="s">
        <v>128</v>
      </c>
      <c r="AU234" s="230" t="s">
        <v>81</v>
      </c>
      <c r="AY234" s="13" t="s">
        <v>127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3" t="s">
        <v>81</v>
      </c>
      <c r="BK234" s="231">
        <f>ROUND(I234*H234,2)</f>
        <v>0</v>
      </c>
      <c r="BL234" s="13" t="s">
        <v>132</v>
      </c>
      <c r="BM234" s="230" t="s">
        <v>426</v>
      </c>
    </row>
    <row r="235" spans="1:65" s="2" customFormat="1" ht="16.5" customHeight="1">
      <c r="A235" s="34"/>
      <c r="B235" s="35"/>
      <c r="C235" s="218" t="s">
        <v>296</v>
      </c>
      <c r="D235" s="218" t="s">
        <v>128</v>
      </c>
      <c r="E235" s="219" t="s">
        <v>427</v>
      </c>
      <c r="F235" s="220" t="s">
        <v>428</v>
      </c>
      <c r="G235" s="221" t="s">
        <v>131</v>
      </c>
      <c r="H235" s="222">
        <v>1</v>
      </c>
      <c r="I235" s="223"/>
      <c r="J235" s="224">
        <f>ROUND(I235*H235,2)</f>
        <v>0</v>
      </c>
      <c r="K235" s="225"/>
      <c r="L235" s="40"/>
      <c r="M235" s="226" t="s">
        <v>1</v>
      </c>
      <c r="N235" s="227" t="s">
        <v>38</v>
      </c>
      <c r="O235" s="87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30" t="s">
        <v>132</v>
      </c>
      <c r="AT235" s="230" t="s">
        <v>128</v>
      </c>
      <c r="AU235" s="230" t="s">
        <v>81</v>
      </c>
      <c r="AY235" s="13" t="s">
        <v>127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3" t="s">
        <v>81</v>
      </c>
      <c r="BK235" s="231">
        <f>ROUND(I235*H235,2)</f>
        <v>0</v>
      </c>
      <c r="BL235" s="13" t="s">
        <v>132</v>
      </c>
      <c r="BM235" s="230" t="s">
        <v>429</v>
      </c>
    </row>
    <row r="236" spans="1:65" s="2" customFormat="1" ht="16.5" customHeight="1">
      <c r="A236" s="34"/>
      <c r="B236" s="35"/>
      <c r="C236" s="218" t="s">
        <v>430</v>
      </c>
      <c r="D236" s="218" t="s">
        <v>128</v>
      </c>
      <c r="E236" s="219" t="s">
        <v>431</v>
      </c>
      <c r="F236" s="220" t="s">
        <v>432</v>
      </c>
      <c r="G236" s="221" t="s">
        <v>131</v>
      </c>
      <c r="H236" s="222">
        <v>1</v>
      </c>
      <c r="I236" s="223"/>
      <c r="J236" s="224">
        <f>ROUND(I236*H236,2)</f>
        <v>0</v>
      </c>
      <c r="K236" s="225"/>
      <c r="L236" s="40"/>
      <c r="M236" s="226" t="s">
        <v>1</v>
      </c>
      <c r="N236" s="227" t="s">
        <v>38</v>
      </c>
      <c r="O236" s="87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30" t="s">
        <v>132</v>
      </c>
      <c r="AT236" s="230" t="s">
        <v>128</v>
      </c>
      <c r="AU236" s="230" t="s">
        <v>81</v>
      </c>
      <c r="AY236" s="13" t="s">
        <v>127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3" t="s">
        <v>81</v>
      </c>
      <c r="BK236" s="231">
        <f>ROUND(I236*H236,2)</f>
        <v>0</v>
      </c>
      <c r="BL236" s="13" t="s">
        <v>132</v>
      </c>
      <c r="BM236" s="230" t="s">
        <v>433</v>
      </c>
    </row>
    <row r="237" spans="1:65" s="2" customFormat="1" ht="16.5" customHeight="1">
      <c r="A237" s="34"/>
      <c r="B237" s="35"/>
      <c r="C237" s="218" t="s">
        <v>129</v>
      </c>
      <c r="D237" s="218" t="s">
        <v>128</v>
      </c>
      <c r="E237" s="219" t="s">
        <v>434</v>
      </c>
      <c r="F237" s="220" t="s">
        <v>435</v>
      </c>
      <c r="G237" s="221" t="s">
        <v>131</v>
      </c>
      <c r="H237" s="222">
        <v>1</v>
      </c>
      <c r="I237" s="223"/>
      <c r="J237" s="224">
        <f>ROUND(I237*H237,2)</f>
        <v>0</v>
      </c>
      <c r="K237" s="225"/>
      <c r="L237" s="40"/>
      <c r="M237" s="226" t="s">
        <v>1</v>
      </c>
      <c r="N237" s="227" t="s">
        <v>38</v>
      </c>
      <c r="O237" s="87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30" t="s">
        <v>132</v>
      </c>
      <c r="AT237" s="230" t="s">
        <v>128</v>
      </c>
      <c r="AU237" s="230" t="s">
        <v>81</v>
      </c>
      <c r="AY237" s="13" t="s">
        <v>127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3" t="s">
        <v>81</v>
      </c>
      <c r="BK237" s="231">
        <f>ROUND(I237*H237,2)</f>
        <v>0</v>
      </c>
      <c r="BL237" s="13" t="s">
        <v>132</v>
      </c>
      <c r="BM237" s="230" t="s">
        <v>389</v>
      </c>
    </row>
    <row r="238" spans="1:65" s="2" customFormat="1" ht="16.5" customHeight="1">
      <c r="A238" s="34"/>
      <c r="B238" s="35"/>
      <c r="C238" s="218" t="s">
        <v>133</v>
      </c>
      <c r="D238" s="218" t="s">
        <v>128</v>
      </c>
      <c r="E238" s="219" t="s">
        <v>436</v>
      </c>
      <c r="F238" s="220" t="s">
        <v>437</v>
      </c>
      <c r="G238" s="221" t="s">
        <v>131</v>
      </c>
      <c r="H238" s="222">
        <v>1</v>
      </c>
      <c r="I238" s="223"/>
      <c r="J238" s="224">
        <f>ROUND(I238*H238,2)</f>
        <v>0</v>
      </c>
      <c r="K238" s="225"/>
      <c r="L238" s="40"/>
      <c r="M238" s="226" t="s">
        <v>1</v>
      </c>
      <c r="N238" s="227" t="s">
        <v>38</v>
      </c>
      <c r="O238" s="87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30" t="s">
        <v>132</v>
      </c>
      <c r="AT238" s="230" t="s">
        <v>128</v>
      </c>
      <c r="AU238" s="230" t="s">
        <v>81</v>
      </c>
      <c r="AY238" s="13" t="s">
        <v>127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3" t="s">
        <v>81</v>
      </c>
      <c r="BK238" s="231">
        <f>ROUND(I238*H238,2)</f>
        <v>0</v>
      </c>
      <c r="BL238" s="13" t="s">
        <v>132</v>
      </c>
      <c r="BM238" s="230" t="s">
        <v>394</v>
      </c>
    </row>
    <row r="239" spans="1:65" s="2" customFormat="1" ht="16.5" customHeight="1">
      <c r="A239" s="34"/>
      <c r="B239" s="35"/>
      <c r="C239" s="218" t="s">
        <v>136</v>
      </c>
      <c r="D239" s="218" t="s">
        <v>128</v>
      </c>
      <c r="E239" s="219" t="s">
        <v>438</v>
      </c>
      <c r="F239" s="220" t="s">
        <v>439</v>
      </c>
      <c r="G239" s="221" t="s">
        <v>131</v>
      </c>
      <c r="H239" s="222">
        <v>1</v>
      </c>
      <c r="I239" s="223"/>
      <c r="J239" s="224">
        <f>ROUND(I239*H239,2)</f>
        <v>0</v>
      </c>
      <c r="K239" s="225"/>
      <c r="L239" s="40"/>
      <c r="M239" s="226" t="s">
        <v>1</v>
      </c>
      <c r="N239" s="227" t="s">
        <v>38</v>
      </c>
      <c r="O239" s="87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30" t="s">
        <v>132</v>
      </c>
      <c r="AT239" s="230" t="s">
        <v>128</v>
      </c>
      <c r="AU239" s="230" t="s">
        <v>81</v>
      </c>
      <c r="AY239" s="13" t="s">
        <v>127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3" t="s">
        <v>81</v>
      </c>
      <c r="BK239" s="231">
        <f>ROUND(I239*H239,2)</f>
        <v>0</v>
      </c>
      <c r="BL239" s="13" t="s">
        <v>132</v>
      </c>
      <c r="BM239" s="230" t="s">
        <v>399</v>
      </c>
    </row>
    <row r="240" spans="1:65" s="2" customFormat="1" ht="16.5" customHeight="1">
      <c r="A240" s="34"/>
      <c r="B240" s="35"/>
      <c r="C240" s="218" t="s">
        <v>139</v>
      </c>
      <c r="D240" s="218" t="s">
        <v>128</v>
      </c>
      <c r="E240" s="219" t="s">
        <v>440</v>
      </c>
      <c r="F240" s="220" t="s">
        <v>441</v>
      </c>
      <c r="G240" s="221" t="s">
        <v>131</v>
      </c>
      <c r="H240" s="222">
        <v>7</v>
      </c>
      <c r="I240" s="223"/>
      <c r="J240" s="224">
        <f>ROUND(I240*H240,2)</f>
        <v>0</v>
      </c>
      <c r="K240" s="225"/>
      <c r="L240" s="40"/>
      <c r="M240" s="226" t="s">
        <v>1</v>
      </c>
      <c r="N240" s="227" t="s">
        <v>38</v>
      </c>
      <c r="O240" s="87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30" t="s">
        <v>132</v>
      </c>
      <c r="AT240" s="230" t="s">
        <v>128</v>
      </c>
      <c r="AU240" s="230" t="s">
        <v>81</v>
      </c>
      <c r="AY240" s="13" t="s">
        <v>127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3" t="s">
        <v>81</v>
      </c>
      <c r="BK240" s="231">
        <f>ROUND(I240*H240,2)</f>
        <v>0</v>
      </c>
      <c r="BL240" s="13" t="s">
        <v>132</v>
      </c>
      <c r="BM240" s="230" t="s">
        <v>405</v>
      </c>
    </row>
    <row r="241" spans="1:65" s="2" customFormat="1" ht="16.5" customHeight="1">
      <c r="A241" s="34"/>
      <c r="B241" s="35"/>
      <c r="C241" s="218" t="s">
        <v>143</v>
      </c>
      <c r="D241" s="218" t="s">
        <v>128</v>
      </c>
      <c r="E241" s="219" t="s">
        <v>442</v>
      </c>
      <c r="F241" s="220" t="s">
        <v>443</v>
      </c>
      <c r="G241" s="221" t="s">
        <v>131</v>
      </c>
      <c r="H241" s="222">
        <v>22</v>
      </c>
      <c r="I241" s="223"/>
      <c r="J241" s="224">
        <f>ROUND(I241*H241,2)</f>
        <v>0</v>
      </c>
      <c r="K241" s="225"/>
      <c r="L241" s="40"/>
      <c r="M241" s="226" t="s">
        <v>1</v>
      </c>
      <c r="N241" s="227" t="s">
        <v>38</v>
      </c>
      <c r="O241" s="87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30" t="s">
        <v>132</v>
      </c>
      <c r="AT241" s="230" t="s">
        <v>128</v>
      </c>
      <c r="AU241" s="230" t="s">
        <v>81</v>
      </c>
      <c r="AY241" s="13" t="s">
        <v>127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3" t="s">
        <v>81</v>
      </c>
      <c r="BK241" s="231">
        <f>ROUND(I241*H241,2)</f>
        <v>0</v>
      </c>
      <c r="BL241" s="13" t="s">
        <v>132</v>
      </c>
      <c r="BM241" s="230" t="s">
        <v>412</v>
      </c>
    </row>
    <row r="242" spans="1:65" s="2" customFormat="1" ht="16.5" customHeight="1">
      <c r="A242" s="34"/>
      <c r="B242" s="35"/>
      <c r="C242" s="218" t="s">
        <v>146</v>
      </c>
      <c r="D242" s="218" t="s">
        <v>128</v>
      </c>
      <c r="E242" s="219" t="s">
        <v>444</v>
      </c>
      <c r="F242" s="220" t="s">
        <v>445</v>
      </c>
      <c r="G242" s="221" t="s">
        <v>131</v>
      </c>
      <c r="H242" s="222">
        <v>3</v>
      </c>
      <c r="I242" s="223"/>
      <c r="J242" s="224">
        <f>ROUND(I242*H242,2)</f>
        <v>0</v>
      </c>
      <c r="K242" s="225"/>
      <c r="L242" s="40"/>
      <c r="M242" s="226" t="s">
        <v>1</v>
      </c>
      <c r="N242" s="227" t="s">
        <v>38</v>
      </c>
      <c r="O242" s="87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30" t="s">
        <v>132</v>
      </c>
      <c r="AT242" s="230" t="s">
        <v>128</v>
      </c>
      <c r="AU242" s="230" t="s">
        <v>81</v>
      </c>
      <c r="AY242" s="13" t="s">
        <v>127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3" t="s">
        <v>81</v>
      </c>
      <c r="BK242" s="231">
        <f>ROUND(I242*H242,2)</f>
        <v>0</v>
      </c>
      <c r="BL242" s="13" t="s">
        <v>132</v>
      </c>
      <c r="BM242" s="230" t="s">
        <v>419</v>
      </c>
    </row>
    <row r="243" spans="1:65" s="2" customFormat="1" ht="16.5" customHeight="1">
      <c r="A243" s="34"/>
      <c r="B243" s="35"/>
      <c r="C243" s="218" t="s">
        <v>150</v>
      </c>
      <c r="D243" s="218" t="s">
        <v>128</v>
      </c>
      <c r="E243" s="219" t="s">
        <v>446</v>
      </c>
      <c r="F243" s="220" t="s">
        <v>447</v>
      </c>
      <c r="G243" s="221" t="s">
        <v>131</v>
      </c>
      <c r="H243" s="222">
        <v>4</v>
      </c>
      <c r="I243" s="223"/>
      <c r="J243" s="224">
        <f>ROUND(I243*H243,2)</f>
        <v>0</v>
      </c>
      <c r="K243" s="225"/>
      <c r="L243" s="40"/>
      <c r="M243" s="226" t="s">
        <v>1</v>
      </c>
      <c r="N243" s="227" t="s">
        <v>38</v>
      </c>
      <c r="O243" s="87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30" t="s">
        <v>132</v>
      </c>
      <c r="AT243" s="230" t="s">
        <v>128</v>
      </c>
      <c r="AU243" s="230" t="s">
        <v>81</v>
      </c>
      <c r="AY243" s="13" t="s">
        <v>127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3" t="s">
        <v>81</v>
      </c>
      <c r="BK243" s="231">
        <f>ROUND(I243*H243,2)</f>
        <v>0</v>
      </c>
      <c r="BL243" s="13" t="s">
        <v>132</v>
      </c>
      <c r="BM243" s="230" t="s">
        <v>424</v>
      </c>
    </row>
    <row r="244" spans="1:65" s="2" customFormat="1" ht="16.5" customHeight="1">
      <c r="A244" s="34"/>
      <c r="B244" s="35"/>
      <c r="C244" s="218" t="s">
        <v>153</v>
      </c>
      <c r="D244" s="218" t="s">
        <v>128</v>
      </c>
      <c r="E244" s="219" t="s">
        <v>448</v>
      </c>
      <c r="F244" s="220" t="s">
        <v>449</v>
      </c>
      <c r="G244" s="221" t="s">
        <v>131</v>
      </c>
      <c r="H244" s="222">
        <v>6</v>
      </c>
      <c r="I244" s="223"/>
      <c r="J244" s="224">
        <f>ROUND(I244*H244,2)</f>
        <v>0</v>
      </c>
      <c r="K244" s="225"/>
      <c r="L244" s="40"/>
      <c r="M244" s="226" t="s">
        <v>1</v>
      </c>
      <c r="N244" s="227" t="s">
        <v>38</v>
      </c>
      <c r="O244" s="87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30" t="s">
        <v>132</v>
      </c>
      <c r="AT244" s="230" t="s">
        <v>128</v>
      </c>
      <c r="AU244" s="230" t="s">
        <v>81</v>
      </c>
      <c r="AY244" s="13" t="s">
        <v>127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3" t="s">
        <v>81</v>
      </c>
      <c r="BK244" s="231">
        <f>ROUND(I244*H244,2)</f>
        <v>0</v>
      </c>
      <c r="BL244" s="13" t="s">
        <v>132</v>
      </c>
      <c r="BM244" s="230" t="s">
        <v>431</v>
      </c>
    </row>
    <row r="245" spans="1:65" s="2" customFormat="1" ht="16.5" customHeight="1">
      <c r="A245" s="34"/>
      <c r="B245" s="35"/>
      <c r="C245" s="218" t="s">
        <v>157</v>
      </c>
      <c r="D245" s="218" t="s">
        <v>128</v>
      </c>
      <c r="E245" s="219" t="s">
        <v>450</v>
      </c>
      <c r="F245" s="220" t="s">
        <v>451</v>
      </c>
      <c r="G245" s="221" t="s">
        <v>131</v>
      </c>
      <c r="H245" s="222">
        <v>19</v>
      </c>
      <c r="I245" s="223"/>
      <c r="J245" s="224">
        <f>ROUND(I245*H245,2)</f>
        <v>0</v>
      </c>
      <c r="K245" s="225"/>
      <c r="L245" s="40"/>
      <c r="M245" s="226" t="s">
        <v>1</v>
      </c>
      <c r="N245" s="227" t="s">
        <v>38</v>
      </c>
      <c r="O245" s="87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30" t="s">
        <v>132</v>
      </c>
      <c r="AT245" s="230" t="s">
        <v>128</v>
      </c>
      <c r="AU245" s="230" t="s">
        <v>81</v>
      </c>
      <c r="AY245" s="13" t="s">
        <v>127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3" t="s">
        <v>81</v>
      </c>
      <c r="BK245" s="231">
        <f>ROUND(I245*H245,2)</f>
        <v>0</v>
      </c>
      <c r="BL245" s="13" t="s">
        <v>132</v>
      </c>
      <c r="BM245" s="230" t="s">
        <v>436</v>
      </c>
    </row>
    <row r="246" spans="1:65" s="2" customFormat="1" ht="16.5" customHeight="1">
      <c r="A246" s="34"/>
      <c r="B246" s="35"/>
      <c r="C246" s="218" t="s">
        <v>160</v>
      </c>
      <c r="D246" s="218" t="s">
        <v>128</v>
      </c>
      <c r="E246" s="219" t="s">
        <v>452</v>
      </c>
      <c r="F246" s="220" t="s">
        <v>453</v>
      </c>
      <c r="G246" s="221" t="s">
        <v>131</v>
      </c>
      <c r="H246" s="222">
        <v>46</v>
      </c>
      <c r="I246" s="223"/>
      <c r="J246" s="224">
        <f>ROUND(I246*H246,2)</f>
        <v>0</v>
      </c>
      <c r="K246" s="225"/>
      <c r="L246" s="40"/>
      <c r="M246" s="226" t="s">
        <v>1</v>
      </c>
      <c r="N246" s="227" t="s">
        <v>38</v>
      </c>
      <c r="O246" s="87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30" t="s">
        <v>132</v>
      </c>
      <c r="AT246" s="230" t="s">
        <v>128</v>
      </c>
      <c r="AU246" s="230" t="s">
        <v>81</v>
      </c>
      <c r="AY246" s="13" t="s">
        <v>127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3" t="s">
        <v>81</v>
      </c>
      <c r="BK246" s="231">
        <f>ROUND(I246*H246,2)</f>
        <v>0</v>
      </c>
      <c r="BL246" s="13" t="s">
        <v>132</v>
      </c>
      <c r="BM246" s="230" t="s">
        <v>440</v>
      </c>
    </row>
    <row r="247" spans="1:65" s="2" customFormat="1" ht="16.5" customHeight="1">
      <c r="A247" s="34"/>
      <c r="B247" s="35"/>
      <c r="C247" s="218" t="s">
        <v>164</v>
      </c>
      <c r="D247" s="218" t="s">
        <v>128</v>
      </c>
      <c r="E247" s="219" t="s">
        <v>454</v>
      </c>
      <c r="F247" s="220" t="s">
        <v>455</v>
      </c>
      <c r="G247" s="221" t="s">
        <v>131</v>
      </c>
      <c r="H247" s="222">
        <v>36</v>
      </c>
      <c r="I247" s="223"/>
      <c r="J247" s="224">
        <f>ROUND(I247*H247,2)</f>
        <v>0</v>
      </c>
      <c r="K247" s="225"/>
      <c r="L247" s="40"/>
      <c r="M247" s="226" t="s">
        <v>1</v>
      </c>
      <c r="N247" s="227" t="s">
        <v>38</v>
      </c>
      <c r="O247" s="87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30" t="s">
        <v>132</v>
      </c>
      <c r="AT247" s="230" t="s">
        <v>128</v>
      </c>
      <c r="AU247" s="230" t="s">
        <v>81</v>
      </c>
      <c r="AY247" s="13" t="s">
        <v>127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3" t="s">
        <v>81</v>
      </c>
      <c r="BK247" s="231">
        <f>ROUND(I247*H247,2)</f>
        <v>0</v>
      </c>
      <c r="BL247" s="13" t="s">
        <v>132</v>
      </c>
      <c r="BM247" s="230" t="s">
        <v>444</v>
      </c>
    </row>
    <row r="248" spans="1:65" s="2" customFormat="1" ht="16.5" customHeight="1">
      <c r="A248" s="34"/>
      <c r="B248" s="35"/>
      <c r="C248" s="218" t="s">
        <v>167</v>
      </c>
      <c r="D248" s="218" t="s">
        <v>128</v>
      </c>
      <c r="E248" s="219" t="s">
        <v>456</v>
      </c>
      <c r="F248" s="220" t="s">
        <v>457</v>
      </c>
      <c r="G248" s="221" t="s">
        <v>131</v>
      </c>
      <c r="H248" s="222">
        <v>2</v>
      </c>
      <c r="I248" s="223"/>
      <c r="J248" s="224">
        <f>ROUND(I248*H248,2)</f>
        <v>0</v>
      </c>
      <c r="K248" s="225"/>
      <c r="L248" s="40"/>
      <c r="M248" s="226" t="s">
        <v>1</v>
      </c>
      <c r="N248" s="227" t="s">
        <v>38</v>
      </c>
      <c r="O248" s="87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30" t="s">
        <v>132</v>
      </c>
      <c r="AT248" s="230" t="s">
        <v>128</v>
      </c>
      <c r="AU248" s="230" t="s">
        <v>81</v>
      </c>
      <c r="AY248" s="13" t="s">
        <v>127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3" t="s">
        <v>81</v>
      </c>
      <c r="BK248" s="231">
        <f>ROUND(I248*H248,2)</f>
        <v>0</v>
      </c>
      <c r="BL248" s="13" t="s">
        <v>132</v>
      </c>
      <c r="BM248" s="230" t="s">
        <v>448</v>
      </c>
    </row>
    <row r="249" spans="1:65" s="2" customFormat="1" ht="16.5" customHeight="1">
      <c r="A249" s="34"/>
      <c r="B249" s="35"/>
      <c r="C249" s="218" t="s">
        <v>171</v>
      </c>
      <c r="D249" s="218" t="s">
        <v>128</v>
      </c>
      <c r="E249" s="219" t="s">
        <v>458</v>
      </c>
      <c r="F249" s="220" t="s">
        <v>459</v>
      </c>
      <c r="G249" s="221" t="s">
        <v>131</v>
      </c>
      <c r="H249" s="222">
        <v>3</v>
      </c>
      <c r="I249" s="223"/>
      <c r="J249" s="224">
        <f>ROUND(I249*H249,2)</f>
        <v>0</v>
      </c>
      <c r="K249" s="225"/>
      <c r="L249" s="40"/>
      <c r="M249" s="226" t="s">
        <v>1</v>
      </c>
      <c r="N249" s="227" t="s">
        <v>38</v>
      </c>
      <c r="O249" s="87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30" t="s">
        <v>132</v>
      </c>
      <c r="AT249" s="230" t="s">
        <v>128</v>
      </c>
      <c r="AU249" s="230" t="s">
        <v>81</v>
      </c>
      <c r="AY249" s="13" t="s">
        <v>127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3" t="s">
        <v>81</v>
      </c>
      <c r="BK249" s="231">
        <f>ROUND(I249*H249,2)</f>
        <v>0</v>
      </c>
      <c r="BL249" s="13" t="s">
        <v>132</v>
      </c>
      <c r="BM249" s="230" t="s">
        <v>452</v>
      </c>
    </row>
    <row r="250" spans="1:65" s="2" customFormat="1" ht="16.5" customHeight="1">
      <c r="A250" s="34"/>
      <c r="B250" s="35"/>
      <c r="C250" s="218" t="s">
        <v>173</v>
      </c>
      <c r="D250" s="218" t="s">
        <v>128</v>
      </c>
      <c r="E250" s="219" t="s">
        <v>460</v>
      </c>
      <c r="F250" s="220" t="s">
        <v>461</v>
      </c>
      <c r="G250" s="221" t="s">
        <v>131</v>
      </c>
      <c r="H250" s="222">
        <v>2</v>
      </c>
      <c r="I250" s="223"/>
      <c r="J250" s="224">
        <f>ROUND(I250*H250,2)</f>
        <v>0</v>
      </c>
      <c r="K250" s="225"/>
      <c r="L250" s="40"/>
      <c r="M250" s="226" t="s">
        <v>1</v>
      </c>
      <c r="N250" s="227" t="s">
        <v>38</v>
      </c>
      <c r="O250" s="87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30" t="s">
        <v>132</v>
      </c>
      <c r="AT250" s="230" t="s">
        <v>128</v>
      </c>
      <c r="AU250" s="230" t="s">
        <v>81</v>
      </c>
      <c r="AY250" s="13" t="s">
        <v>127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3" t="s">
        <v>81</v>
      </c>
      <c r="BK250" s="231">
        <f>ROUND(I250*H250,2)</f>
        <v>0</v>
      </c>
      <c r="BL250" s="13" t="s">
        <v>132</v>
      </c>
      <c r="BM250" s="230" t="s">
        <v>462</v>
      </c>
    </row>
    <row r="251" spans="1:65" s="2" customFormat="1" ht="16.5" customHeight="1">
      <c r="A251" s="34"/>
      <c r="B251" s="35"/>
      <c r="C251" s="218" t="s">
        <v>176</v>
      </c>
      <c r="D251" s="218" t="s">
        <v>128</v>
      </c>
      <c r="E251" s="219" t="s">
        <v>463</v>
      </c>
      <c r="F251" s="220" t="s">
        <v>464</v>
      </c>
      <c r="G251" s="221" t="s">
        <v>131</v>
      </c>
      <c r="H251" s="222">
        <v>8</v>
      </c>
      <c r="I251" s="223"/>
      <c r="J251" s="224">
        <f>ROUND(I251*H251,2)</f>
        <v>0</v>
      </c>
      <c r="K251" s="225"/>
      <c r="L251" s="40"/>
      <c r="M251" s="226" t="s">
        <v>1</v>
      </c>
      <c r="N251" s="227" t="s">
        <v>38</v>
      </c>
      <c r="O251" s="87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30" t="s">
        <v>132</v>
      </c>
      <c r="AT251" s="230" t="s">
        <v>128</v>
      </c>
      <c r="AU251" s="230" t="s">
        <v>81</v>
      </c>
      <c r="AY251" s="13" t="s">
        <v>127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3" t="s">
        <v>81</v>
      </c>
      <c r="BK251" s="231">
        <f>ROUND(I251*H251,2)</f>
        <v>0</v>
      </c>
      <c r="BL251" s="13" t="s">
        <v>132</v>
      </c>
      <c r="BM251" s="230" t="s">
        <v>456</v>
      </c>
    </row>
    <row r="252" spans="1:65" s="2" customFormat="1" ht="16.5" customHeight="1">
      <c r="A252" s="34"/>
      <c r="B252" s="35"/>
      <c r="C252" s="218" t="s">
        <v>179</v>
      </c>
      <c r="D252" s="218" t="s">
        <v>128</v>
      </c>
      <c r="E252" s="219" t="s">
        <v>465</v>
      </c>
      <c r="F252" s="220" t="s">
        <v>466</v>
      </c>
      <c r="G252" s="221" t="s">
        <v>131</v>
      </c>
      <c r="H252" s="222">
        <v>1</v>
      </c>
      <c r="I252" s="223"/>
      <c r="J252" s="224">
        <f>ROUND(I252*H252,2)</f>
        <v>0</v>
      </c>
      <c r="K252" s="225"/>
      <c r="L252" s="40"/>
      <c r="M252" s="226" t="s">
        <v>1</v>
      </c>
      <c r="N252" s="227" t="s">
        <v>38</v>
      </c>
      <c r="O252" s="87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30" t="s">
        <v>132</v>
      </c>
      <c r="AT252" s="230" t="s">
        <v>128</v>
      </c>
      <c r="AU252" s="230" t="s">
        <v>81</v>
      </c>
      <c r="AY252" s="13" t="s">
        <v>127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3" t="s">
        <v>81</v>
      </c>
      <c r="BK252" s="231">
        <f>ROUND(I252*H252,2)</f>
        <v>0</v>
      </c>
      <c r="BL252" s="13" t="s">
        <v>132</v>
      </c>
      <c r="BM252" s="230" t="s">
        <v>463</v>
      </c>
    </row>
    <row r="253" spans="1:65" s="2" customFormat="1" ht="16.5" customHeight="1">
      <c r="A253" s="34"/>
      <c r="B253" s="35"/>
      <c r="C253" s="218" t="s">
        <v>183</v>
      </c>
      <c r="D253" s="218" t="s">
        <v>128</v>
      </c>
      <c r="E253" s="219" t="s">
        <v>467</v>
      </c>
      <c r="F253" s="220" t="s">
        <v>468</v>
      </c>
      <c r="G253" s="221" t="s">
        <v>131</v>
      </c>
      <c r="H253" s="222">
        <v>1</v>
      </c>
      <c r="I253" s="223"/>
      <c r="J253" s="224">
        <f>ROUND(I253*H253,2)</f>
        <v>0</v>
      </c>
      <c r="K253" s="225"/>
      <c r="L253" s="40"/>
      <c r="M253" s="226" t="s">
        <v>1</v>
      </c>
      <c r="N253" s="227" t="s">
        <v>38</v>
      </c>
      <c r="O253" s="87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30" t="s">
        <v>132</v>
      </c>
      <c r="AT253" s="230" t="s">
        <v>128</v>
      </c>
      <c r="AU253" s="230" t="s">
        <v>81</v>
      </c>
      <c r="AY253" s="13" t="s">
        <v>127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3" t="s">
        <v>81</v>
      </c>
      <c r="BK253" s="231">
        <f>ROUND(I253*H253,2)</f>
        <v>0</v>
      </c>
      <c r="BL253" s="13" t="s">
        <v>132</v>
      </c>
      <c r="BM253" s="230" t="s">
        <v>467</v>
      </c>
    </row>
    <row r="254" spans="1:63" s="11" customFormat="1" ht="25.9" customHeight="1">
      <c r="A254" s="11"/>
      <c r="B254" s="204"/>
      <c r="C254" s="205"/>
      <c r="D254" s="206" t="s">
        <v>72</v>
      </c>
      <c r="E254" s="207" t="s">
        <v>469</v>
      </c>
      <c r="F254" s="207" t="s">
        <v>470</v>
      </c>
      <c r="G254" s="205"/>
      <c r="H254" s="205"/>
      <c r="I254" s="208"/>
      <c r="J254" s="209">
        <f>BK254</f>
        <v>0</v>
      </c>
      <c r="K254" s="205"/>
      <c r="L254" s="210"/>
      <c r="M254" s="211"/>
      <c r="N254" s="212"/>
      <c r="O254" s="212"/>
      <c r="P254" s="213">
        <f>SUM(P255:P260)</f>
        <v>0</v>
      </c>
      <c r="Q254" s="212"/>
      <c r="R254" s="213">
        <f>SUM(R255:R260)</f>
        <v>0</v>
      </c>
      <c r="S254" s="212"/>
      <c r="T254" s="214">
        <f>SUM(T255:T260)</f>
        <v>0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R254" s="215" t="s">
        <v>81</v>
      </c>
      <c r="AT254" s="216" t="s">
        <v>72</v>
      </c>
      <c r="AU254" s="216" t="s">
        <v>73</v>
      </c>
      <c r="AY254" s="215" t="s">
        <v>127</v>
      </c>
      <c r="BK254" s="217">
        <f>SUM(BK255:BK260)</f>
        <v>0</v>
      </c>
    </row>
    <row r="255" spans="1:65" s="2" customFormat="1" ht="24.15" customHeight="1">
      <c r="A255" s="34"/>
      <c r="B255" s="35"/>
      <c r="C255" s="218" t="s">
        <v>186</v>
      </c>
      <c r="D255" s="218" t="s">
        <v>128</v>
      </c>
      <c r="E255" s="219" t="s">
        <v>471</v>
      </c>
      <c r="F255" s="220" t="s">
        <v>472</v>
      </c>
      <c r="G255" s="221" t="s">
        <v>131</v>
      </c>
      <c r="H255" s="222">
        <v>37</v>
      </c>
      <c r="I255" s="223"/>
      <c r="J255" s="224">
        <f>ROUND(I255*H255,2)</f>
        <v>0</v>
      </c>
      <c r="K255" s="225"/>
      <c r="L255" s="40"/>
      <c r="M255" s="226" t="s">
        <v>1</v>
      </c>
      <c r="N255" s="227" t="s">
        <v>38</v>
      </c>
      <c r="O255" s="87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30" t="s">
        <v>132</v>
      </c>
      <c r="AT255" s="230" t="s">
        <v>128</v>
      </c>
      <c r="AU255" s="230" t="s">
        <v>81</v>
      </c>
      <c r="AY255" s="13" t="s">
        <v>127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3" t="s">
        <v>81</v>
      </c>
      <c r="BK255" s="231">
        <f>ROUND(I255*H255,2)</f>
        <v>0</v>
      </c>
      <c r="BL255" s="13" t="s">
        <v>132</v>
      </c>
      <c r="BM255" s="230" t="s">
        <v>473</v>
      </c>
    </row>
    <row r="256" spans="1:65" s="2" customFormat="1" ht="24.15" customHeight="1">
      <c r="A256" s="34"/>
      <c r="B256" s="35"/>
      <c r="C256" s="218" t="s">
        <v>190</v>
      </c>
      <c r="D256" s="218" t="s">
        <v>128</v>
      </c>
      <c r="E256" s="219" t="s">
        <v>474</v>
      </c>
      <c r="F256" s="220" t="s">
        <v>475</v>
      </c>
      <c r="G256" s="221" t="s">
        <v>131</v>
      </c>
      <c r="H256" s="222">
        <v>23</v>
      </c>
      <c r="I256" s="223"/>
      <c r="J256" s="224">
        <f>ROUND(I256*H256,2)</f>
        <v>0</v>
      </c>
      <c r="K256" s="225"/>
      <c r="L256" s="40"/>
      <c r="M256" s="226" t="s">
        <v>1</v>
      </c>
      <c r="N256" s="227" t="s">
        <v>38</v>
      </c>
      <c r="O256" s="87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30" t="s">
        <v>132</v>
      </c>
      <c r="AT256" s="230" t="s">
        <v>128</v>
      </c>
      <c r="AU256" s="230" t="s">
        <v>81</v>
      </c>
      <c r="AY256" s="13" t="s">
        <v>127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3" t="s">
        <v>81</v>
      </c>
      <c r="BK256" s="231">
        <f>ROUND(I256*H256,2)</f>
        <v>0</v>
      </c>
      <c r="BL256" s="13" t="s">
        <v>132</v>
      </c>
      <c r="BM256" s="230" t="s">
        <v>476</v>
      </c>
    </row>
    <row r="257" spans="1:65" s="2" customFormat="1" ht="21.75" customHeight="1">
      <c r="A257" s="34"/>
      <c r="B257" s="35"/>
      <c r="C257" s="218" t="s">
        <v>196</v>
      </c>
      <c r="D257" s="218" t="s">
        <v>128</v>
      </c>
      <c r="E257" s="219" t="s">
        <v>477</v>
      </c>
      <c r="F257" s="220" t="s">
        <v>478</v>
      </c>
      <c r="G257" s="221" t="s">
        <v>131</v>
      </c>
      <c r="H257" s="222">
        <v>9</v>
      </c>
      <c r="I257" s="223"/>
      <c r="J257" s="224">
        <f>ROUND(I257*H257,2)</f>
        <v>0</v>
      </c>
      <c r="K257" s="225"/>
      <c r="L257" s="40"/>
      <c r="M257" s="226" t="s">
        <v>1</v>
      </c>
      <c r="N257" s="227" t="s">
        <v>38</v>
      </c>
      <c r="O257" s="87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30" t="s">
        <v>132</v>
      </c>
      <c r="AT257" s="230" t="s">
        <v>128</v>
      </c>
      <c r="AU257" s="230" t="s">
        <v>81</v>
      </c>
      <c r="AY257" s="13" t="s">
        <v>127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3" t="s">
        <v>81</v>
      </c>
      <c r="BK257" s="231">
        <f>ROUND(I257*H257,2)</f>
        <v>0</v>
      </c>
      <c r="BL257" s="13" t="s">
        <v>132</v>
      </c>
      <c r="BM257" s="230" t="s">
        <v>479</v>
      </c>
    </row>
    <row r="258" spans="1:65" s="2" customFormat="1" ht="24.15" customHeight="1">
      <c r="A258" s="34"/>
      <c r="B258" s="35"/>
      <c r="C258" s="218" t="s">
        <v>193</v>
      </c>
      <c r="D258" s="218" t="s">
        <v>128</v>
      </c>
      <c r="E258" s="219" t="s">
        <v>480</v>
      </c>
      <c r="F258" s="220" t="s">
        <v>481</v>
      </c>
      <c r="G258" s="221" t="s">
        <v>131</v>
      </c>
      <c r="H258" s="222">
        <v>9</v>
      </c>
      <c r="I258" s="223"/>
      <c r="J258" s="224">
        <f>ROUND(I258*H258,2)</f>
        <v>0</v>
      </c>
      <c r="K258" s="225"/>
      <c r="L258" s="40"/>
      <c r="M258" s="226" t="s">
        <v>1</v>
      </c>
      <c r="N258" s="227" t="s">
        <v>38</v>
      </c>
      <c r="O258" s="87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30" t="s">
        <v>132</v>
      </c>
      <c r="AT258" s="230" t="s">
        <v>128</v>
      </c>
      <c r="AU258" s="230" t="s">
        <v>81</v>
      </c>
      <c r="AY258" s="13" t="s">
        <v>127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3" t="s">
        <v>81</v>
      </c>
      <c r="BK258" s="231">
        <f>ROUND(I258*H258,2)</f>
        <v>0</v>
      </c>
      <c r="BL258" s="13" t="s">
        <v>132</v>
      </c>
      <c r="BM258" s="230" t="s">
        <v>482</v>
      </c>
    </row>
    <row r="259" spans="1:65" s="2" customFormat="1" ht="24.15" customHeight="1">
      <c r="A259" s="34"/>
      <c r="B259" s="35"/>
      <c r="C259" s="218" t="s">
        <v>199</v>
      </c>
      <c r="D259" s="218" t="s">
        <v>128</v>
      </c>
      <c r="E259" s="219" t="s">
        <v>483</v>
      </c>
      <c r="F259" s="220" t="s">
        <v>484</v>
      </c>
      <c r="G259" s="221" t="s">
        <v>131</v>
      </c>
      <c r="H259" s="222">
        <v>9</v>
      </c>
      <c r="I259" s="223"/>
      <c r="J259" s="224">
        <f>ROUND(I259*H259,2)</f>
        <v>0</v>
      </c>
      <c r="K259" s="225"/>
      <c r="L259" s="40"/>
      <c r="M259" s="226" t="s">
        <v>1</v>
      </c>
      <c r="N259" s="227" t="s">
        <v>38</v>
      </c>
      <c r="O259" s="87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30" t="s">
        <v>132</v>
      </c>
      <c r="AT259" s="230" t="s">
        <v>128</v>
      </c>
      <c r="AU259" s="230" t="s">
        <v>81</v>
      </c>
      <c r="AY259" s="13" t="s">
        <v>127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3" t="s">
        <v>81</v>
      </c>
      <c r="BK259" s="231">
        <f>ROUND(I259*H259,2)</f>
        <v>0</v>
      </c>
      <c r="BL259" s="13" t="s">
        <v>132</v>
      </c>
      <c r="BM259" s="230" t="s">
        <v>485</v>
      </c>
    </row>
    <row r="260" spans="1:65" s="2" customFormat="1" ht="16.5" customHeight="1">
      <c r="A260" s="34"/>
      <c r="B260" s="35"/>
      <c r="C260" s="218" t="s">
        <v>203</v>
      </c>
      <c r="D260" s="218" t="s">
        <v>128</v>
      </c>
      <c r="E260" s="219" t="s">
        <v>486</v>
      </c>
      <c r="F260" s="220" t="s">
        <v>487</v>
      </c>
      <c r="G260" s="221" t="s">
        <v>131</v>
      </c>
      <c r="H260" s="222">
        <v>18</v>
      </c>
      <c r="I260" s="223"/>
      <c r="J260" s="224">
        <f>ROUND(I260*H260,2)</f>
        <v>0</v>
      </c>
      <c r="K260" s="225"/>
      <c r="L260" s="40"/>
      <c r="M260" s="226" t="s">
        <v>1</v>
      </c>
      <c r="N260" s="227" t="s">
        <v>38</v>
      </c>
      <c r="O260" s="87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30" t="s">
        <v>132</v>
      </c>
      <c r="AT260" s="230" t="s">
        <v>128</v>
      </c>
      <c r="AU260" s="230" t="s">
        <v>81</v>
      </c>
      <c r="AY260" s="13" t="s">
        <v>127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3" t="s">
        <v>81</v>
      </c>
      <c r="BK260" s="231">
        <f>ROUND(I260*H260,2)</f>
        <v>0</v>
      </c>
      <c r="BL260" s="13" t="s">
        <v>132</v>
      </c>
      <c r="BM260" s="230" t="s">
        <v>488</v>
      </c>
    </row>
    <row r="261" spans="1:63" s="11" customFormat="1" ht="25.9" customHeight="1">
      <c r="A261" s="11"/>
      <c r="B261" s="204"/>
      <c r="C261" s="205"/>
      <c r="D261" s="206" t="s">
        <v>72</v>
      </c>
      <c r="E261" s="207" t="s">
        <v>489</v>
      </c>
      <c r="F261" s="207" t="s">
        <v>490</v>
      </c>
      <c r="G261" s="205"/>
      <c r="H261" s="205"/>
      <c r="I261" s="208"/>
      <c r="J261" s="209">
        <f>BK261</f>
        <v>0</v>
      </c>
      <c r="K261" s="205"/>
      <c r="L261" s="210"/>
      <c r="M261" s="211"/>
      <c r="N261" s="212"/>
      <c r="O261" s="212"/>
      <c r="P261" s="213">
        <f>SUM(P262:P271)</f>
        <v>0</v>
      </c>
      <c r="Q261" s="212"/>
      <c r="R261" s="213">
        <f>SUM(R262:R271)</f>
        <v>0</v>
      </c>
      <c r="S261" s="212"/>
      <c r="T261" s="214">
        <f>SUM(T262:T271)</f>
        <v>0</v>
      </c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R261" s="215" t="s">
        <v>81</v>
      </c>
      <c r="AT261" s="216" t="s">
        <v>72</v>
      </c>
      <c r="AU261" s="216" t="s">
        <v>73</v>
      </c>
      <c r="AY261" s="215" t="s">
        <v>127</v>
      </c>
      <c r="BK261" s="217">
        <f>SUM(BK262:BK271)</f>
        <v>0</v>
      </c>
    </row>
    <row r="262" spans="1:65" s="2" customFormat="1" ht="16.5" customHeight="1">
      <c r="A262" s="34"/>
      <c r="B262" s="35"/>
      <c r="C262" s="218" t="s">
        <v>206</v>
      </c>
      <c r="D262" s="218" t="s">
        <v>128</v>
      </c>
      <c r="E262" s="219" t="s">
        <v>491</v>
      </c>
      <c r="F262" s="220" t="s">
        <v>492</v>
      </c>
      <c r="G262" s="221" t="s">
        <v>131</v>
      </c>
      <c r="H262" s="222">
        <v>137</v>
      </c>
      <c r="I262" s="223"/>
      <c r="J262" s="224">
        <f>ROUND(I262*H262,2)</f>
        <v>0</v>
      </c>
      <c r="K262" s="225"/>
      <c r="L262" s="40"/>
      <c r="M262" s="226" t="s">
        <v>1</v>
      </c>
      <c r="N262" s="227" t="s">
        <v>38</v>
      </c>
      <c r="O262" s="87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30" t="s">
        <v>132</v>
      </c>
      <c r="AT262" s="230" t="s">
        <v>128</v>
      </c>
      <c r="AU262" s="230" t="s">
        <v>81</v>
      </c>
      <c r="AY262" s="13" t="s">
        <v>127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3" t="s">
        <v>81</v>
      </c>
      <c r="BK262" s="231">
        <f>ROUND(I262*H262,2)</f>
        <v>0</v>
      </c>
      <c r="BL262" s="13" t="s">
        <v>132</v>
      </c>
      <c r="BM262" s="230" t="s">
        <v>493</v>
      </c>
    </row>
    <row r="263" spans="1:65" s="2" customFormat="1" ht="16.5" customHeight="1">
      <c r="A263" s="34"/>
      <c r="B263" s="35"/>
      <c r="C263" s="218" t="s">
        <v>210</v>
      </c>
      <c r="D263" s="218" t="s">
        <v>128</v>
      </c>
      <c r="E263" s="219" t="s">
        <v>494</v>
      </c>
      <c r="F263" s="220" t="s">
        <v>495</v>
      </c>
      <c r="G263" s="221" t="s">
        <v>131</v>
      </c>
      <c r="H263" s="222">
        <v>0</v>
      </c>
      <c r="I263" s="223"/>
      <c r="J263" s="224">
        <f>ROUND(I263*H263,2)</f>
        <v>0</v>
      </c>
      <c r="K263" s="225"/>
      <c r="L263" s="40"/>
      <c r="M263" s="226" t="s">
        <v>1</v>
      </c>
      <c r="N263" s="227" t="s">
        <v>38</v>
      </c>
      <c r="O263" s="87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30" t="s">
        <v>132</v>
      </c>
      <c r="AT263" s="230" t="s">
        <v>128</v>
      </c>
      <c r="AU263" s="230" t="s">
        <v>81</v>
      </c>
      <c r="AY263" s="13" t="s">
        <v>127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3" t="s">
        <v>81</v>
      </c>
      <c r="BK263" s="231">
        <f>ROUND(I263*H263,2)</f>
        <v>0</v>
      </c>
      <c r="BL263" s="13" t="s">
        <v>132</v>
      </c>
      <c r="BM263" s="230" t="s">
        <v>496</v>
      </c>
    </row>
    <row r="264" spans="1:65" s="2" customFormat="1" ht="21.75" customHeight="1">
      <c r="A264" s="34"/>
      <c r="B264" s="35"/>
      <c r="C264" s="218" t="s">
        <v>213</v>
      </c>
      <c r="D264" s="218" t="s">
        <v>128</v>
      </c>
      <c r="E264" s="219" t="s">
        <v>497</v>
      </c>
      <c r="F264" s="220" t="s">
        <v>498</v>
      </c>
      <c r="G264" s="221" t="s">
        <v>131</v>
      </c>
      <c r="H264" s="222">
        <v>15</v>
      </c>
      <c r="I264" s="223"/>
      <c r="J264" s="224">
        <f>ROUND(I264*H264,2)</f>
        <v>0</v>
      </c>
      <c r="K264" s="225"/>
      <c r="L264" s="40"/>
      <c r="M264" s="226" t="s">
        <v>1</v>
      </c>
      <c r="N264" s="227" t="s">
        <v>38</v>
      </c>
      <c r="O264" s="87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30" t="s">
        <v>132</v>
      </c>
      <c r="AT264" s="230" t="s">
        <v>128</v>
      </c>
      <c r="AU264" s="230" t="s">
        <v>81</v>
      </c>
      <c r="AY264" s="13" t="s">
        <v>127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3" t="s">
        <v>81</v>
      </c>
      <c r="BK264" s="231">
        <f>ROUND(I264*H264,2)</f>
        <v>0</v>
      </c>
      <c r="BL264" s="13" t="s">
        <v>132</v>
      </c>
      <c r="BM264" s="230" t="s">
        <v>499</v>
      </c>
    </row>
    <row r="265" spans="1:65" s="2" customFormat="1" ht="16.5" customHeight="1">
      <c r="A265" s="34"/>
      <c r="B265" s="35"/>
      <c r="C265" s="218" t="s">
        <v>217</v>
      </c>
      <c r="D265" s="218" t="s">
        <v>128</v>
      </c>
      <c r="E265" s="219" t="s">
        <v>500</v>
      </c>
      <c r="F265" s="220" t="s">
        <v>501</v>
      </c>
      <c r="G265" s="221" t="s">
        <v>131</v>
      </c>
      <c r="H265" s="222">
        <v>1</v>
      </c>
      <c r="I265" s="223"/>
      <c r="J265" s="224">
        <f>ROUND(I265*H265,2)</f>
        <v>0</v>
      </c>
      <c r="K265" s="225"/>
      <c r="L265" s="40"/>
      <c r="M265" s="226" t="s">
        <v>1</v>
      </c>
      <c r="N265" s="227" t="s">
        <v>38</v>
      </c>
      <c r="O265" s="87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30" t="s">
        <v>132</v>
      </c>
      <c r="AT265" s="230" t="s">
        <v>128</v>
      </c>
      <c r="AU265" s="230" t="s">
        <v>81</v>
      </c>
      <c r="AY265" s="13" t="s">
        <v>127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3" t="s">
        <v>81</v>
      </c>
      <c r="BK265" s="231">
        <f>ROUND(I265*H265,2)</f>
        <v>0</v>
      </c>
      <c r="BL265" s="13" t="s">
        <v>132</v>
      </c>
      <c r="BM265" s="230" t="s">
        <v>471</v>
      </c>
    </row>
    <row r="266" spans="1:65" s="2" customFormat="1" ht="16.5" customHeight="1">
      <c r="A266" s="34"/>
      <c r="B266" s="35"/>
      <c r="C266" s="218" t="s">
        <v>220</v>
      </c>
      <c r="D266" s="218" t="s">
        <v>128</v>
      </c>
      <c r="E266" s="219" t="s">
        <v>502</v>
      </c>
      <c r="F266" s="220" t="s">
        <v>503</v>
      </c>
      <c r="G266" s="221" t="s">
        <v>131</v>
      </c>
      <c r="H266" s="222">
        <v>84</v>
      </c>
      <c r="I266" s="223"/>
      <c r="J266" s="224">
        <f>ROUND(I266*H266,2)</f>
        <v>0</v>
      </c>
      <c r="K266" s="225"/>
      <c r="L266" s="40"/>
      <c r="M266" s="226" t="s">
        <v>1</v>
      </c>
      <c r="N266" s="227" t="s">
        <v>38</v>
      </c>
      <c r="O266" s="87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30" t="s">
        <v>132</v>
      </c>
      <c r="AT266" s="230" t="s">
        <v>128</v>
      </c>
      <c r="AU266" s="230" t="s">
        <v>81</v>
      </c>
      <c r="AY266" s="13" t="s">
        <v>127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3" t="s">
        <v>81</v>
      </c>
      <c r="BK266" s="231">
        <f>ROUND(I266*H266,2)</f>
        <v>0</v>
      </c>
      <c r="BL266" s="13" t="s">
        <v>132</v>
      </c>
      <c r="BM266" s="230" t="s">
        <v>477</v>
      </c>
    </row>
    <row r="267" spans="1:65" s="2" customFormat="1" ht="16.5" customHeight="1">
      <c r="A267" s="34"/>
      <c r="B267" s="35"/>
      <c r="C267" s="218" t="s">
        <v>224</v>
      </c>
      <c r="D267" s="218" t="s">
        <v>128</v>
      </c>
      <c r="E267" s="219" t="s">
        <v>504</v>
      </c>
      <c r="F267" s="220" t="s">
        <v>505</v>
      </c>
      <c r="G267" s="221" t="s">
        <v>131</v>
      </c>
      <c r="H267" s="222">
        <v>36</v>
      </c>
      <c r="I267" s="223"/>
      <c r="J267" s="224">
        <f>ROUND(I267*H267,2)</f>
        <v>0</v>
      </c>
      <c r="K267" s="225"/>
      <c r="L267" s="40"/>
      <c r="M267" s="226" t="s">
        <v>1</v>
      </c>
      <c r="N267" s="227" t="s">
        <v>38</v>
      </c>
      <c r="O267" s="87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30" t="s">
        <v>132</v>
      </c>
      <c r="AT267" s="230" t="s">
        <v>128</v>
      </c>
      <c r="AU267" s="230" t="s">
        <v>81</v>
      </c>
      <c r="AY267" s="13" t="s">
        <v>127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3" t="s">
        <v>81</v>
      </c>
      <c r="BK267" s="231">
        <f>ROUND(I267*H267,2)</f>
        <v>0</v>
      </c>
      <c r="BL267" s="13" t="s">
        <v>132</v>
      </c>
      <c r="BM267" s="230" t="s">
        <v>483</v>
      </c>
    </row>
    <row r="268" spans="1:65" s="2" customFormat="1" ht="21.75" customHeight="1">
      <c r="A268" s="34"/>
      <c r="B268" s="35"/>
      <c r="C268" s="218" t="s">
        <v>227</v>
      </c>
      <c r="D268" s="218" t="s">
        <v>128</v>
      </c>
      <c r="E268" s="219" t="s">
        <v>506</v>
      </c>
      <c r="F268" s="220" t="s">
        <v>507</v>
      </c>
      <c r="G268" s="221" t="s">
        <v>131</v>
      </c>
      <c r="H268" s="222">
        <v>50</v>
      </c>
      <c r="I268" s="223"/>
      <c r="J268" s="224">
        <f>ROUND(I268*H268,2)</f>
        <v>0</v>
      </c>
      <c r="K268" s="225"/>
      <c r="L268" s="40"/>
      <c r="M268" s="226" t="s">
        <v>1</v>
      </c>
      <c r="N268" s="227" t="s">
        <v>38</v>
      </c>
      <c r="O268" s="87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30" t="s">
        <v>132</v>
      </c>
      <c r="AT268" s="230" t="s">
        <v>128</v>
      </c>
      <c r="AU268" s="230" t="s">
        <v>81</v>
      </c>
      <c r="AY268" s="13" t="s">
        <v>127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3" t="s">
        <v>81</v>
      </c>
      <c r="BK268" s="231">
        <f>ROUND(I268*H268,2)</f>
        <v>0</v>
      </c>
      <c r="BL268" s="13" t="s">
        <v>132</v>
      </c>
      <c r="BM268" s="230" t="s">
        <v>508</v>
      </c>
    </row>
    <row r="269" spans="1:65" s="2" customFormat="1" ht="16.5" customHeight="1">
      <c r="A269" s="34"/>
      <c r="B269" s="35"/>
      <c r="C269" s="218" t="s">
        <v>231</v>
      </c>
      <c r="D269" s="218" t="s">
        <v>128</v>
      </c>
      <c r="E269" s="219" t="s">
        <v>509</v>
      </c>
      <c r="F269" s="220" t="s">
        <v>510</v>
      </c>
      <c r="G269" s="221" t="s">
        <v>131</v>
      </c>
      <c r="H269" s="222">
        <v>2</v>
      </c>
      <c r="I269" s="223"/>
      <c r="J269" s="224">
        <f>ROUND(I269*H269,2)</f>
        <v>0</v>
      </c>
      <c r="K269" s="225"/>
      <c r="L269" s="40"/>
      <c r="M269" s="226" t="s">
        <v>1</v>
      </c>
      <c r="N269" s="227" t="s">
        <v>38</v>
      </c>
      <c r="O269" s="87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30" t="s">
        <v>132</v>
      </c>
      <c r="AT269" s="230" t="s">
        <v>128</v>
      </c>
      <c r="AU269" s="230" t="s">
        <v>81</v>
      </c>
      <c r="AY269" s="13" t="s">
        <v>127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3" t="s">
        <v>81</v>
      </c>
      <c r="BK269" s="231">
        <f>ROUND(I269*H269,2)</f>
        <v>0</v>
      </c>
      <c r="BL269" s="13" t="s">
        <v>132</v>
      </c>
      <c r="BM269" s="230" t="s">
        <v>511</v>
      </c>
    </row>
    <row r="270" spans="1:65" s="2" customFormat="1" ht="16.5" customHeight="1">
      <c r="A270" s="34"/>
      <c r="B270" s="35"/>
      <c r="C270" s="218" t="s">
        <v>234</v>
      </c>
      <c r="D270" s="218" t="s">
        <v>128</v>
      </c>
      <c r="E270" s="219" t="s">
        <v>512</v>
      </c>
      <c r="F270" s="220" t="s">
        <v>513</v>
      </c>
      <c r="G270" s="221" t="s">
        <v>131</v>
      </c>
      <c r="H270" s="222">
        <v>2</v>
      </c>
      <c r="I270" s="223"/>
      <c r="J270" s="224">
        <f>ROUND(I270*H270,2)</f>
        <v>0</v>
      </c>
      <c r="K270" s="225"/>
      <c r="L270" s="40"/>
      <c r="M270" s="226" t="s">
        <v>1</v>
      </c>
      <c r="N270" s="227" t="s">
        <v>38</v>
      </c>
      <c r="O270" s="87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30" t="s">
        <v>132</v>
      </c>
      <c r="AT270" s="230" t="s">
        <v>128</v>
      </c>
      <c r="AU270" s="230" t="s">
        <v>81</v>
      </c>
      <c r="AY270" s="13" t="s">
        <v>127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3" t="s">
        <v>81</v>
      </c>
      <c r="BK270" s="231">
        <f>ROUND(I270*H270,2)</f>
        <v>0</v>
      </c>
      <c r="BL270" s="13" t="s">
        <v>132</v>
      </c>
      <c r="BM270" s="230" t="s">
        <v>514</v>
      </c>
    </row>
    <row r="271" spans="1:65" s="2" customFormat="1" ht="16.5" customHeight="1">
      <c r="A271" s="34"/>
      <c r="B271" s="35"/>
      <c r="C271" s="218" t="s">
        <v>238</v>
      </c>
      <c r="D271" s="218" t="s">
        <v>128</v>
      </c>
      <c r="E271" s="219" t="s">
        <v>515</v>
      </c>
      <c r="F271" s="220" t="s">
        <v>516</v>
      </c>
      <c r="G271" s="221" t="s">
        <v>131</v>
      </c>
      <c r="H271" s="222">
        <v>2</v>
      </c>
      <c r="I271" s="223"/>
      <c r="J271" s="224">
        <f>ROUND(I271*H271,2)</f>
        <v>0</v>
      </c>
      <c r="K271" s="225"/>
      <c r="L271" s="40"/>
      <c r="M271" s="226" t="s">
        <v>1</v>
      </c>
      <c r="N271" s="227" t="s">
        <v>38</v>
      </c>
      <c r="O271" s="87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30" t="s">
        <v>132</v>
      </c>
      <c r="AT271" s="230" t="s">
        <v>128</v>
      </c>
      <c r="AU271" s="230" t="s">
        <v>81</v>
      </c>
      <c r="AY271" s="13" t="s">
        <v>127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3" t="s">
        <v>81</v>
      </c>
      <c r="BK271" s="231">
        <f>ROUND(I271*H271,2)</f>
        <v>0</v>
      </c>
      <c r="BL271" s="13" t="s">
        <v>132</v>
      </c>
      <c r="BM271" s="230" t="s">
        <v>517</v>
      </c>
    </row>
    <row r="272" spans="1:63" s="11" customFormat="1" ht="25.9" customHeight="1">
      <c r="A272" s="11"/>
      <c r="B272" s="204"/>
      <c r="C272" s="205"/>
      <c r="D272" s="206" t="s">
        <v>72</v>
      </c>
      <c r="E272" s="207" t="s">
        <v>518</v>
      </c>
      <c r="F272" s="207" t="s">
        <v>519</v>
      </c>
      <c r="G272" s="205"/>
      <c r="H272" s="205"/>
      <c r="I272" s="208"/>
      <c r="J272" s="209">
        <f>BK272</f>
        <v>0</v>
      </c>
      <c r="K272" s="205"/>
      <c r="L272" s="210"/>
      <c r="M272" s="211"/>
      <c r="N272" s="212"/>
      <c r="O272" s="212"/>
      <c r="P272" s="213">
        <f>SUM(P273:P287)</f>
        <v>0</v>
      </c>
      <c r="Q272" s="212"/>
      <c r="R272" s="213">
        <f>SUM(R273:R287)</f>
        <v>0</v>
      </c>
      <c r="S272" s="212"/>
      <c r="T272" s="214">
        <f>SUM(T273:T287)</f>
        <v>0</v>
      </c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R272" s="215" t="s">
        <v>81</v>
      </c>
      <c r="AT272" s="216" t="s">
        <v>72</v>
      </c>
      <c r="AU272" s="216" t="s">
        <v>73</v>
      </c>
      <c r="AY272" s="215" t="s">
        <v>127</v>
      </c>
      <c r="BK272" s="217">
        <f>SUM(BK273:BK287)</f>
        <v>0</v>
      </c>
    </row>
    <row r="273" spans="1:65" s="2" customFormat="1" ht="16.5" customHeight="1">
      <c r="A273" s="34"/>
      <c r="B273" s="35"/>
      <c r="C273" s="218" t="s">
        <v>241</v>
      </c>
      <c r="D273" s="218" t="s">
        <v>128</v>
      </c>
      <c r="E273" s="219" t="s">
        <v>520</v>
      </c>
      <c r="F273" s="220" t="s">
        <v>521</v>
      </c>
      <c r="G273" s="221" t="s">
        <v>131</v>
      </c>
      <c r="H273" s="222">
        <v>52</v>
      </c>
      <c r="I273" s="223"/>
      <c r="J273" s="224">
        <f>ROUND(I273*H273,2)</f>
        <v>0</v>
      </c>
      <c r="K273" s="225"/>
      <c r="L273" s="40"/>
      <c r="M273" s="226" t="s">
        <v>1</v>
      </c>
      <c r="N273" s="227" t="s">
        <v>38</v>
      </c>
      <c r="O273" s="87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30" t="s">
        <v>132</v>
      </c>
      <c r="AT273" s="230" t="s">
        <v>128</v>
      </c>
      <c r="AU273" s="230" t="s">
        <v>81</v>
      </c>
      <c r="AY273" s="13" t="s">
        <v>127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3" t="s">
        <v>81</v>
      </c>
      <c r="BK273" s="231">
        <f>ROUND(I273*H273,2)</f>
        <v>0</v>
      </c>
      <c r="BL273" s="13" t="s">
        <v>132</v>
      </c>
      <c r="BM273" s="230" t="s">
        <v>522</v>
      </c>
    </row>
    <row r="274" spans="1:65" s="2" customFormat="1" ht="16.5" customHeight="1">
      <c r="A274" s="34"/>
      <c r="B274" s="35"/>
      <c r="C274" s="218" t="s">
        <v>245</v>
      </c>
      <c r="D274" s="218" t="s">
        <v>128</v>
      </c>
      <c r="E274" s="219" t="s">
        <v>523</v>
      </c>
      <c r="F274" s="220" t="s">
        <v>524</v>
      </c>
      <c r="G274" s="221" t="s">
        <v>131</v>
      </c>
      <c r="H274" s="222">
        <v>2</v>
      </c>
      <c r="I274" s="223"/>
      <c r="J274" s="224">
        <f>ROUND(I274*H274,2)</f>
        <v>0</v>
      </c>
      <c r="K274" s="225"/>
      <c r="L274" s="40"/>
      <c r="M274" s="226" t="s">
        <v>1</v>
      </c>
      <c r="N274" s="227" t="s">
        <v>38</v>
      </c>
      <c r="O274" s="87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30" t="s">
        <v>132</v>
      </c>
      <c r="AT274" s="230" t="s">
        <v>128</v>
      </c>
      <c r="AU274" s="230" t="s">
        <v>81</v>
      </c>
      <c r="AY274" s="13" t="s">
        <v>127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3" t="s">
        <v>81</v>
      </c>
      <c r="BK274" s="231">
        <f>ROUND(I274*H274,2)</f>
        <v>0</v>
      </c>
      <c r="BL274" s="13" t="s">
        <v>132</v>
      </c>
      <c r="BM274" s="230" t="s">
        <v>525</v>
      </c>
    </row>
    <row r="275" spans="1:65" s="2" customFormat="1" ht="16.5" customHeight="1">
      <c r="A275" s="34"/>
      <c r="B275" s="35"/>
      <c r="C275" s="218" t="s">
        <v>248</v>
      </c>
      <c r="D275" s="218" t="s">
        <v>128</v>
      </c>
      <c r="E275" s="219" t="s">
        <v>526</v>
      </c>
      <c r="F275" s="220" t="s">
        <v>527</v>
      </c>
      <c r="G275" s="221" t="s">
        <v>131</v>
      </c>
      <c r="H275" s="222">
        <v>1</v>
      </c>
      <c r="I275" s="223"/>
      <c r="J275" s="224">
        <f>ROUND(I275*H275,2)</f>
        <v>0</v>
      </c>
      <c r="K275" s="225"/>
      <c r="L275" s="40"/>
      <c r="M275" s="226" t="s">
        <v>1</v>
      </c>
      <c r="N275" s="227" t="s">
        <v>38</v>
      </c>
      <c r="O275" s="87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30" t="s">
        <v>132</v>
      </c>
      <c r="AT275" s="230" t="s">
        <v>128</v>
      </c>
      <c r="AU275" s="230" t="s">
        <v>81</v>
      </c>
      <c r="AY275" s="13" t="s">
        <v>127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3" t="s">
        <v>81</v>
      </c>
      <c r="BK275" s="231">
        <f>ROUND(I275*H275,2)</f>
        <v>0</v>
      </c>
      <c r="BL275" s="13" t="s">
        <v>132</v>
      </c>
      <c r="BM275" s="230" t="s">
        <v>528</v>
      </c>
    </row>
    <row r="276" spans="1:65" s="2" customFormat="1" ht="16.5" customHeight="1">
      <c r="A276" s="34"/>
      <c r="B276" s="35"/>
      <c r="C276" s="218" t="s">
        <v>252</v>
      </c>
      <c r="D276" s="218" t="s">
        <v>128</v>
      </c>
      <c r="E276" s="219" t="s">
        <v>529</v>
      </c>
      <c r="F276" s="220" t="s">
        <v>530</v>
      </c>
      <c r="G276" s="221" t="s">
        <v>131</v>
      </c>
      <c r="H276" s="222">
        <v>4</v>
      </c>
      <c r="I276" s="223"/>
      <c r="J276" s="224">
        <f>ROUND(I276*H276,2)</f>
        <v>0</v>
      </c>
      <c r="K276" s="225"/>
      <c r="L276" s="40"/>
      <c r="M276" s="226" t="s">
        <v>1</v>
      </c>
      <c r="N276" s="227" t="s">
        <v>38</v>
      </c>
      <c r="O276" s="87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30" t="s">
        <v>132</v>
      </c>
      <c r="AT276" s="230" t="s">
        <v>128</v>
      </c>
      <c r="AU276" s="230" t="s">
        <v>81</v>
      </c>
      <c r="AY276" s="13" t="s">
        <v>127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3" t="s">
        <v>81</v>
      </c>
      <c r="BK276" s="231">
        <f>ROUND(I276*H276,2)</f>
        <v>0</v>
      </c>
      <c r="BL276" s="13" t="s">
        <v>132</v>
      </c>
      <c r="BM276" s="230" t="s">
        <v>531</v>
      </c>
    </row>
    <row r="277" spans="1:65" s="2" customFormat="1" ht="16.5" customHeight="1">
      <c r="A277" s="34"/>
      <c r="B277" s="35"/>
      <c r="C277" s="218" t="s">
        <v>259</v>
      </c>
      <c r="D277" s="218" t="s">
        <v>128</v>
      </c>
      <c r="E277" s="219" t="s">
        <v>532</v>
      </c>
      <c r="F277" s="220" t="s">
        <v>533</v>
      </c>
      <c r="G277" s="221" t="s">
        <v>131</v>
      </c>
      <c r="H277" s="222">
        <v>30</v>
      </c>
      <c r="I277" s="223"/>
      <c r="J277" s="224">
        <f>ROUND(I277*H277,2)</f>
        <v>0</v>
      </c>
      <c r="K277" s="225"/>
      <c r="L277" s="40"/>
      <c r="M277" s="226" t="s">
        <v>1</v>
      </c>
      <c r="N277" s="227" t="s">
        <v>38</v>
      </c>
      <c r="O277" s="87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30" t="s">
        <v>132</v>
      </c>
      <c r="AT277" s="230" t="s">
        <v>128</v>
      </c>
      <c r="AU277" s="230" t="s">
        <v>81</v>
      </c>
      <c r="AY277" s="13" t="s">
        <v>127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3" t="s">
        <v>81</v>
      </c>
      <c r="BK277" s="231">
        <f>ROUND(I277*H277,2)</f>
        <v>0</v>
      </c>
      <c r="BL277" s="13" t="s">
        <v>132</v>
      </c>
      <c r="BM277" s="230" t="s">
        <v>534</v>
      </c>
    </row>
    <row r="278" spans="1:65" s="2" customFormat="1" ht="16.5" customHeight="1">
      <c r="A278" s="34"/>
      <c r="B278" s="35"/>
      <c r="C278" s="218" t="s">
        <v>262</v>
      </c>
      <c r="D278" s="218" t="s">
        <v>128</v>
      </c>
      <c r="E278" s="219" t="s">
        <v>535</v>
      </c>
      <c r="F278" s="220" t="s">
        <v>536</v>
      </c>
      <c r="G278" s="221" t="s">
        <v>131</v>
      </c>
      <c r="H278" s="222">
        <v>17</v>
      </c>
      <c r="I278" s="223"/>
      <c r="J278" s="224">
        <f>ROUND(I278*H278,2)</f>
        <v>0</v>
      </c>
      <c r="K278" s="225"/>
      <c r="L278" s="40"/>
      <c r="M278" s="226" t="s">
        <v>1</v>
      </c>
      <c r="N278" s="227" t="s">
        <v>38</v>
      </c>
      <c r="O278" s="87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30" t="s">
        <v>132</v>
      </c>
      <c r="AT278" s="230" t="s">
        <v>128</v>
      </c>
      <c r="AU278" s="230" t="s">
        <v>81</v>
      </c>
      <c r="AY278" s="13" t="s">
        <v>127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3" t="s">
        <v>81</v>
      </c>
      <c r="BK278" s="231">
        <f>ROUND(I278*H278,2)</f>
        <v>0</v>
      </c>
      <c r="BL278" s="13" t="s">
        <v>132</v>
      </c>
      <c r="BM278" s="230" t="s">
        <v>537</v>
      </c>
    </row>
    <row r="279" spans="1:65" s="2" customFormat="1" ht="16.5" customHeight="1">
      <c r="A279" s="34"/>
      <c r="B279" s="35"/>
      <c r="C279" s="218" t="s">
        <v>266</v>
      </c>
      <c r="D279" s="218" t="s">
        <v>128</v>
      </c>
      <c r="E279" s="219" t="s">
        <v>538</v>
      </c>
      <c r="F279" s="220" t="s">
        <v>539</v>
      </c>
      <c r="G279" s="221" t="s">
        <v>131</v>
      </c>
      <c r="H279" s="222">
        <v>2</v>
      </c>
      <c r="I279" s="223"/>
      <c r="J279" s="224">
        <f>ROUND(I279*H279,2)</f>
        <v>0</v>
      </c>
      <c r="K279" s="225"/>
      <c r="L279" s="40"/>
      <c r="M279" s="226" t="s">
        <v>1</v>
      </c>
      <c r="N279" s="227" t="s">
        <v>38</v>
      </c>
      <c r="O279" s="87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30" t="s">
        <v>132</v>
      </c>
      <c r="AT279" s="230" t="s">
        <v>128</v>
      </c>
      <c r="AU279" s="230" t="s">
        <v>81</v>
      </c>
      <c r="AY279" s="13" t="s">
        <v>127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3" t="s">
        <v>81</v>
      </c>
      <c r="BK279" s="231">
        <f>ROUND(I279*H279,2)</f>
        <v>0</v>
      </c>
      <c r="BL279" s="13" t="s">
        <v>132</v>
      </c>
      <c r="BM279" s="230" t="s">
        <v>540</v>
      </c>
    </row>
    <row r="280" spans="1:65" s="2" customFormat="1" ht="16.5" customHeight="1">
      <c r="A280" s="34"/>
      <c r="B280" s="35"/>
      <c r="C280" s="218" t="s">
        <v>269</v>
      </c>
      <c r="D280" s="218" t="s">
        <v>128</v>
      </c>
      <c r="E280" s="219" t="s">
        <v>541</v>
      </c>
      <c r="F280" s="220" t="s">
        <v>542</v>
      </c>
      <c r="G280" s="221" t="s">
        <v>131</v>
      </c>
      <c r="H280" s="222">
        <v>27</v>
      </c>
      <c r="I280" s="223"/>
      <c r="J280" s="224">
        <f>ROUND(I280*H280,2)</f>
        <v>0</v>
      </c>
      <c r="K280" s="225"/>
      <c r="L280" s="40"/>
      <c r="M280" s="226" t="s">
        <v>1</v>
      </c>
      <c r="N280" s="227" t="s">
        <v>38</v>
      </c>
      <c r="O280" s="87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30" t="s">
        <v>132</v>
      </c>
      <c r="AT280" s="230" t="s">
        <v>128</v>
      </c>
      <c r="AU280" s="230" t="s">
        <v>81</v>
      </c>
      <c r="AY280" s="13" t="s">
        <v>127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3" t="s">
        <v>81</v>
      </c>
      <c r="BK280" s="231">
        <f>ROUND(I280*H280,2)</f>
        <v>0</v>
      </c>
      <c r="BL280" s="13" t="s">
        <v>132</v>
      </c>
      <c r="BM280" s="230" t="s">
        <v>543</v>
      </c>
    </row>
    <row r="281" spans="1:65" s="2" customFormat="1" ht="16.5" customHeight="1">
      <c r="A281" s="34"/>
      <c r="B281" s="35"/>
      <c r="C281" s="218" t="s">
        <v>273</v>
      </c>
      <c r="D281" s="218" t="s">
        <v>128</v>
      </c>
      <c r="E281" s="219" t="s">
        <v>544</v>
      </c>
      <c r="F281" s="220" t="s">
        <v>545</v>
      </c>
      <c r="G281" s="221" t="s">
        <v>131</v>
      </c>
      <c r="H281" s="222">
        <v>1</v>
      </c>
      <c r="I281" s="223"/>
      <c r="J281" s="224">
        <f>ROUND(I281*H281,2)</f>
        <v>0</v>
      </c>
      <c r="K281" s="225"/>
      <c r="L281" s="40"/>
      <c r="M281" s="226" t="s">
        <v>1</v>
      </c>
      <c r="N281" s="227" t="s">
        <v>38</v>
      </c>
      <c r="O281" s="87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30" t="s">
        <v>132</v>
      </c>
      <c r="AT281" s="230" t="s">
        <v>128</v>
      </c>
      <c r="AU281" s="230" t="s">
        <v>81</v>
      </c>
      <c r="AY281" s="13" t="s">
        <v>127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3" t="s">
        <v>81</v>
      </c>
      <c r="BK281" s="231">
        <f>ROUND(I281*H281,2)</f>
        <v>0</v>
      </c>
      <c r="BL281" s="13" t="s">
        <v>132</v>
      </c>
      <c r="BM281" s="230" t="s">
        <v>546</v>
      </c>
    </row>
    <row r="282" spans="1:65" s="2" customFormat="1" ht="16.5" customHeight="1">
      <c r="A282" s="34"/>
      <c r="B282" s="35"/>
      <c r="C282" s="218" t="s">
        <v>276</v>
      </c>
      <c r="D282" s="218" t="s">
        <v>128</v>
      </c>
      <c r="E282" s="219" t="s">
        <v>547</v>
      </c>
      <c r="F282" s="220" t="s">
        <v>548</v>
      </c>
      <c r="G282" s="221" t="s">
        <v>131</v>
      </c>
      <c r="H282" s="222">
        <v>1</v>
      </c>
      <c r="I282" s="223"/>
      <c r="J282" s="224">
        <f>ROUND(I282*H282,2)</f>
        <v>0</v>
      </c>
      <c r="K282" s="225"/>
      <c r="L282" s="40"/>
      <c r="M282" s="226" t="s">
        <v>1</v>
      </c>
      <c r="N282" s="227" t="s">
        <v>38</v>
      </c>
      <c r="O282" s="87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30" t="s">
        <v>132</v>
      </c>
      <c r="AT282" s="230" t="s">
        <v>128</v>
      </c>
      <c r="AU282" s="230" t="s">
        <v>81</v>
      </c>
      <c r="AY282" s="13" t="s">
        <v>127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3" t="s">
        <v>81</v>
      </c>
      <c r="BK282" s="231">
        <f>ROUND(I282*H282,2)</f>
        <v>0</v>
      </c>
      <c r="BL282" s="13" t="s">
        <v>132</v>
      </c>
      <c r="BM282" s="230" t="s">
        <v>549</v>
      </c>
    </row>
    <row r="283" spans="1:65" s="2" customFormat="1" ht="16.5" customHeight="1">
      <c r="A283" s="34"/>
      <c r="B283" s="35"/>
      <c r="C283" s="218" t="s">
        <v>280</v>
      </c>
      <c r="D283" s="218" t="s">
        <v>128</v>
      </c>
      <c r="E283" s="219" t="s">
        <v>550</v>
      </c>
      <c r="F283" s="220" t="s">
        <v>551</v>
      </c>
      <c r="G283" s="221" t="s">
        <v>131</v>
      </c>
      <c r="H283" s="222">
        <v>1</v>
      </c>
      <c r="I283" s="223"/>
      <c r="J283" s="224">
        <f>ROUND(I283*H283,2)</f>
        <v>0</v>
      </c>
      <c r="K283" s="225"/>
      <c r="L283" s="40"/>
      <c r="M283" s="226" t="s">
        <v>1</v>
      </c>
      <c r="N283" s="227" t="s">
        <v>38</v>
      </c>
      <c r="O283" s="87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30" t="s">
        <v>132</v>
      </c>
      <c r="AT283" s="230" t="s">
        <v>128</v>
      </c>
      <c r="AU283" s="230" t="s">
        <v>81</v>
      </c>
      <c r="AY283" s="13" t="s">
        <v>127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3" t="s">
        <v>81</v>
      </c>
      <c r="BK283" s="231">
        <f>ROUND(I283*H283,2)</f>
        <v>0</v>
      </c>
      <c r="BL283" s="13" t="s">
        <v>132</v>
      </c>
      <c r="BM283" s="230" t="s">
        <v>552</v>
      </c>
    </row>
    <row r="284" spans="1:65" s="2" customFormat="1" ht="16.5" customHeight="1">
      <c r="A284" s="34"/>
      <c r="B284" s="35"/>
      <c r="C284" s="218" t="s">
        <v>283</v>
      </c>
      <c r="D284" s="218" t="s">
        <v>128</v>
      </c>
      <c r="E284" s="219" t="s">
        <v>553</v>
      </c>
      <c r="F284" s="220" t="s">
        <v>554</v>
      </c>
      <c r="G284" s="221" t="s">
        <v>131</v>
      </c>
      <c r="H284" s="222">
        <v>1</v>
      </c>
      <c r="I284" s="223"/>
      <c r="J284" s="224">
        <f>ROUND(I284*H284,2)</f>
        <v>0</v>
      </c>
      <c r="K284" s="225"/>
      <c r="L284" s="40"/>
      <c r="M284" s="226" t="s">
        <v>1</v>
      </c>
      <c r="N284" s="227" t="s">
        <v>38</v>
      </c>
      <c r="O284" s="87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30" t="s">
        <v>132</v>
      </c>
      <c r="AT284" s="230" t="s">
        <v>128</v>
      </c>
      <c r="AU284" s="230" t="s">
        <v>81</v>
      </c>
      <c r="AY284" s="13" t="s">
        <v>127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3" t="s">
        <v>81</v>
      </c>
      <c r="BK284" s="231">
        <f>ROUND(I284*H284,2)</f>
        <v>0</v>
      </c>
      <c r="BL284" s="13" t="s">
        <v>132</v>
      </c>
      <c r="BM284" s="230" t="s">
        <v>555</v>
      </c>
    </row>
    <row r="285" spans="1:65" s="2" customFormat="1" ht="21.75" customHeight="1">
      <c r="A285" s="34"/>
      <c r="B285" s="35"/>
      <c r="C285" s="218" t="s">
        <v>287</v>
      </c>
      <c r="D285" s="218" t="s">
        <v>128</v>
      </c>
      <c r="E285" s="219" t="s">
        <v>556</v>
      </c>
      <c r="F285" s="220" t="s">
        <v>557</v>
      </c>
      <c r="G285" s="221" t="s">
        <v>131</v>
      </c>
      <c r="H285" s="222">
        <v>10</v>
      </c>
      <c r="I285" s="223"/>
      <c r="J285" s="224">
        <f>ROUND(I285*H285,2)</f>
        <v>0</v>
      </c>
      <c r="K285" s="225"/>
      <c r="L285" s="40"/>
      <c r="M285" s="226" t="s">
        <v>1</v>
      </c>
      <c r="N285" s="227" t="s">
        <v>38</v>
      </c>
      <c r="O285" s="87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30" t="s">
        <v>132</v>
      </c>
      <c r="AT285" s="230" t="s">
        <v>128</v>
      </c>
      <c r="AU285" s="230" t="s">
        <v>81</v>
      </c>
      <c r="AY285" s="13" t="s">
        <v>127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3" t="s">
        <v>81</v>
      </c>
      <c r="BK285" s="231">
        <f>ROUND(I285*H285,2)</f>
        <v>0</v>
      </c>
      <c r="BL285" s="13" t="s">
        <v>132</v>
      </c>
      <c r="BM285" s="230" t="s">
        <v>558</v>
      </c>
    </row>
    <row r="286" spans="1:65" s="2" customFormat="1" ht="16.5" customHeight="1">
      <c r="A286" s="34"/>
      <c r="B286" s="35"/>
      <c r="C286" s="218" t="s">
        <v>290</v>
      </c>
      <c r="D286" s="218" t="s">
        <v>128</v>
      </c>
      <c r="E286" s="219" t="s">
        <v>559</v>
      </c>
      <c r="F286" s="220" t="s">
        <v>560</v>
      </c>
      <c r="G286" s="221" t="s">
        <v>131</v>
      </c>
      <c r="H286" s="222">
        <v>5</v>
      </c>
      <c r="I286" s="223"/>
      <c r="J286" s="224">
        <f>ROUND(I286*H286,2)</f>
        <v>0</v>
      </c>
      <c r="K286" s="225"/>
      <c r="L286" s="40"/>
      <c r="M286" s="226" t="s">
        <v>1</v>
      </c>
      <c r="N286" s="227" t="s">
        <v>38</v>
      </c>
      <c r="O286" s="87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30" t="s">
        <v>132</v>
      </c>
      <c r="AT286" s="230" t="s">
        <v>128</v>
      </c>
      <c r="AU286" s="230" t="s">
        <v>81</v>
      </c>
      <c r="AY286" s="13" t="s">
        <v>127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3" t="s">
        <v>81</v>
      </c>
      <c r="BK286" s="231">
        <f>ROUND(I286*H286,2)</f>
        <v>0</v>
      </c>
      <c r="BL286" s="13" t="s">
        <v>132</v>
      </c>
      <c r="BM286" s="230" t="s">
        <v>561</v>
      </c>
    </row>
    <row r="287" spans="1:65" s="2" customFormat="1" ht="16.5" customHeight="1">
      <c r="A287" s="34"/>
      <c r="B287" s="35"/>
      <c r="C287" s="218" t="s">
        <v>294</v>
      </c>
      <c r="D287" s="218" t="s">
        <v>128</v>
      </c>
      <c r="E287" s="219" t="s">
        <v>562</v>
      </c>
      <c r="F287" s="220" t="s">
        <v>563</v>
      </c>
      <c r="G287" s="221" t="s">
        <v>131</v>
      </c>
      <c r="H287" s="222">
        <v>4</v>
      </c>
      <c r="I287" s="223"/>
      <c r="J287" s="224">
        <f>ROUND(I287*H287,2)</f>
        <v>0</v>
      </c>
      <c r="K287" s="225"/>
      <c r="L287" s="40"/>
      <c r="M287" s="226" t="s">
        <v>1</v>
      </c>
      <c r="N287" s="227" t="s">
        <v>38</v>
      </c>
      <c r="O287" s="87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30" t="s">
        <v>132</v>
      </c>
      <c r="AT287" s="230" t="s">
        <v>128</v>
      </c>
      <c r="AU287" s="230" t="s">
        <v>81</v>
      </c>
      <c r="AY287" s="13" t="s">
        <v>127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3" t="s">
        <v>81</v>
      </c>
      <c r="BK287" s="231">
        <f>ROUND(I287*H287,2)</f>
        <v>0</v>
      </c>
      <c r="BL287" s="13" t="s">
        <v>132</v>
      </c>
      <c r="BM287" s="230" t="s">
        <v>564</v>
      </c>
    </row>
    <row r="288" spans="1:63" s="11" customFormat="1" ht="25.9" customHeight="1">
      <c r="A288" s="11"/>
      <c r="B288" s="204"/>
      <c r="C288" s="205"/>
      <c r="D288" s="206" t="s">
        <v>72</v>
      </c>
      <c r="E288" s="207" t="s">
        <v>565</v>
      </c>
      <c r="F288" s="207" t="s">
        <v>566</v>
      </c>
      <c r="G288" s="205"/>
      <c r="H288" s="205"/>
      <c r="I288" s="208"/>
      <c r="J288" s="209">
        <f>BK288</f>
        <v>0</v>
      </c>
      <c r="K288" s="205"/>
      <c r="L288" s="210"/>
      <c r="M288" s="211"/>
      <c r="N288" s="212"/>
      <c r="O288" s="212"/>
      <c r="P288" s="213">
        <f>SUM(P289:P303)</f>
        <v>0</v>
      </c>
      <c r="Q288" s="212"/>
      <c r="R288" s="213">
        <f>SUM(R289:R303)</f>
        <v>0</v>
      </c>
      <c r="S288" s="212"/>
      <c r="T288" s="214">
        <f>SUM(T289:T303)</f>
        <v>0</v>
      </c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R288" s="215" t="s">
        <v>81</v>
      </c>
      <c r="AT288" s="216" t="s">
        <v>72</v>
      </c>
      <c r="AU288" s="216" t="s">
        <v>73</v>
      </c>
      <c r="AY288" s="215" t="s">
        <v>127</v>
      </c>
      <c r="BK288" s="217">
        <f>SUM(BK289:BK303)</f>
        <v>0</v>
      </c>
    </row>
    <row r="289" spans="1:65" s="2" customFormat="1" ht="16.5" customHeight="1">
      <c r="A289" s="34"/>
      <c r="B289" s="35"/>
      <c r="C289" s="218" t="s">
        <v>297</v>
      </c>
      <c r="D289" s="218" t="s">
        <v>128</v>
      </c>
      <c r="E289" s="219" t="s">
        <v>567</v>
      </c>
      <c r="F289" s="220" t="s">
        <v>568</v>
      </c>
      <c r="G289" s="221" t="s">
        <v>131</v>
      </c>
      <c r="H289" s="222">
        <v>30</v>
      </c>
      <c r="I289" s="223"/>
      <c r="J289" s="224">
        <f>ROUND(I289*H289,2)</f>
        <v>0</v>
      </c>
      <c r="K289" s="225"/>
      <c r="L289" s="40"/>
      <c r="M289" s="226" t="s">
        <v>1</v>
      </c>
      <c r="N289" s="227" t="s">
        <v>38</v>
      </c>
      <c r="O289" s="87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30" t="s">
        <v>132</v>
      </c>
      <c r="AT289" s="230" t="s">
        <v>128</v>
      </c>
      <c r="AU289" s="230" t="s">
        <v>81</v>
      </c>
      <c r="AY289" s="13" t="s">
        <v>127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3" t="s">
        <v>81</v>
      </c>
      <c r="BK289" s="231">
        <f>ROUND(I289*H289,2)</f>
        <v>0</v>
      </c>
      <c r="BL289" s="13" t="s">
        <v>132</v>
      </c>
      <c r="BM289" s="230" t="s">
        <v>569</v>
      </c>
    </row>
    <row r="290" spans="1:65" s="2" customFormat="1" ht="16.5" customHeight="1">
      <c r="A290" s="34"/>
      <c r="B290" s="35"/>
      <c r="C290" s="218" t="s">
        <v>300</v>
      </c>
      <c r="D290" s="218" t="s">
        <v>128</v>
      </c>
      <c r="E290" s="219" t="s">
        <v>570</v>
      </c>
      <c r="F290" s="220" t="s">
        <v>571</v>
      </c>
      <c r="G290" s="221" t="s">
        <v>131</v>
      </c>
      <c r="H290" s="222">
        <v>30</v>
      </c>
      <c r="I290" s="223"/>
      <c r="J290" s="224">
        <f>ROUND(I290*H290,2)</f>
        <v>0</v>
      </c>
      <c r="K290" s="225"/>
      <c r="L290" s="40"/>
      <c r="M290" s="226" t="s">
        <v>1</v>
      </c>
      <c r="N290" s="227" t="s">
        <v>38</v>
      </c>
      <c r="O290" s="87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30" t="s">
        <v>132</v>
      </c>
      <c r="AT290" s="230" t="s">
        <v>128</v>
      </c>
      <c r="AU290" s="230" t="s">
        <v>81</v>
      </c>
      <c r="AY290" s="13" t="s">
        <v>127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3" t="s">
        <v>81</v>
      </c>
      <c r="BK290" s="231">
        <f>ROUND(I290*H290,2)</f>
        <v>0</v>
      </c>
      <c r="BL290" s="13" t="s">
        <v>132</v>
      </c>
      <c r="BM290" s="230" t="s">
        <v>572</v>
      </c>
    </row>
    <row r="291" spans="1:65" s="2" customFormat="1" ht="16.5" customHeight="1">
      <c r="A291" s="34"/>
      <c r="B291" s="35"/>
      <c r="C291" s="218" t="s">
        <v>302</v>
      </c>
      <c r="D291" s="218" t="s">
        <v>128</v>
      </c>
      <c r="E291" s="219" t="s">
        <v>573</v>
      </c>
      <c r="F291" s="220" t="s">
        <v>574</v>
      </c>
      <c r="G291" s="221" t="s">
        <v>131</v>
      </c>
      <c r="H291" s="222">
        <v>13</v>
      </c>
      <c r="I291" s="223"/>
      <c r="J291" s="224">
        <f>ROUND(I291*H291,2)</f>
        <v>0</v>
      </c>
      <c r="K291" s="225"/>
      <c r="L291" s="40"/>
      <c r="M291" s="226" t="s">
        <v>1</v>
      </c>
      <c r="N291" s="227" t="s">
        <v>38</v>
      </c>
      <c r="O291" s="87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30" t="s">
        <v>132</v>
      </c>
      <c r="AT291" s="230" t="s">
        <v>128</v>
      </c>
      <c r="AU291" s="230" t="s">
        <v>81</v>
      </c>
      <c r="AY291" s="13" t="s">
        <v>127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3" t="s">
        <v>81</v>
      </c>
      <c r="BK291" s="231">
        <f>ROUND(I291*H291,2)</f>
        <v>0</v>
      </c>
      <c r="BL291" s="13" t="s">
        <v>132</v>
      </c>
      <c r="BM291" s="230" t="s">
        <v>491</v>
      </c>
    </row>
    <row r="292" spans="1:65" s="2" customFormat="1" ht="16.5" customHeight="1">
      <c r="A292" s="34"/>
      <c r="B292" s="35"/>
      <c r="C292" s="218" t="s">
        <v>305</v>
      </c>
      <c r="D292" s="218" t="s">
        <v>128</v>
      </c>
      <c r="E292" s="219" t="s">
        <v>575</v>
      </c>
      <c r="F292" s="220" t="s">
        <v>576</v>
      </c>
      <c r="G292" s="221" t="s">
        <v>131</v>
      </c>
      <c r="H292" s="222">
        <v>38</v>
      </c>
      <c r="I292" s="223"/>
      <c r="J292" s="224">
        <f>ROUND(I292*H292,2)</f>
        <v>0</v>
      </c>
      <c r="K292" s="225"/>
      <c r="L292" s="40"/>
      <c r="M292" s="226" t="s">
        <v>1</v>
      </c>
      <c r="N292" s="227" t="s">
        <v>38</v>
      </c>
      <c r="O292" s="87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30" t="s">
        <v>132</v>
      </c>
      <c r="AT292" s="230" t="s">
        <v>128</v>
      </c>
      <c r="AU292" s="230" t="s">
        <v>81</v>
      </c>
      <c r="AY292" s="13" t="s">
        <v>127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3" t="s">
        <v>81</v>
      </c>
      <c r="BK292" s="231">
        <f>ROUND(I292*H292,2)</f>
        <v>0</v>
      </c>
      <c r="BL292" s="13" t="s">
        <v>132</v>
      </c>
      <c r="BM292" s="230" t="s">
        <v>497</v>
      </c>
    </row>
    <row r="293" spans="1:65" s="2" customFormat="1" ht="16.5" customHeight="1">
      <c r="A293" s="34"/>
      <c r="B293" s="35"/>
      <c r="C293" s="218" t="s">
        <v>307</v>
      </c>
      <c r="D293" s="218" t="s">
        <v>128</v>
      </c>
      <c r="E293" s="219" t="s">
        <v>577</v>
      </c>
      <c r="F293" s="220" t="s">
        <v>578</v>
      </c>
      <c r="G293" s="221" t="s">
        <v>131</v>
      </c>
      <c r="H293" s="222">
        <v>51</v>
      </c>
      <c r="I293" s="223"/>
      <c r="J293" s="224">
        <f>ROUND(I293*H293,2)</f>
        <v>0</v>
      </c>
      <c r="K293" s="225"/>
      <c r="L293" s="40"/>
      <c r="M293" s="226" t="s">
        <v>1</v>
      </c>
      <c r="N293" s="227" t="s">
        <v>38</v>
      </c>
      <c r="O293" s="87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30" t="s">
        <v>132</v>
      </c>
      <c r="AT293" s="230" t="s">
        <v>128</v>
      </c>
      <c r="AU293" s="230" t="s">
        <v>81</v>
      </c>
      <c r="AY293" s="13" t="s">
        <v>127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3" t="s">
        <v>81</v>
      </c>
      <c r="BK293" s="231">
        <f>ROUND(I293*H293,2)</f>
        <v>0</v>
      </c>
      <c r="BL293" s="13" t="s">
        <v>132</v>
      </c>
      <c r="BM293" s="230" t="s">
        <v>502</v>
      </c>
    </row>
    <row r="294" spans="1:65" s="2" customFormat="1" ht="16.5" customHeight="1">
      <c r="A294" s="34"/>
      <c r="B294" s="35"/>
      <c r="C294" s="218" t="s">
        <v>310</v>
      </c>
      <c r="D294" s="218" t="s">
        <v>128</v>
      </c>
      <c r="E294" s="219" t="s">
        <v>579</v>
      </c>
      <c r="F294" s="220" t="s">
        <v>580</v>
      </c>
      <c r="G294" s="221" t="s">
        <v>131</v>
      </c>
      <c r="H294" s="222">
        <v>24</v>
      </c>
      <c r="I294" s="223"/>
      <c r="J294" s="224">
        <f>ROUND(I294*H294,2)</f>
        <v>0</v>
      </c>
      <c r="K294" s="225"/>
      <c r="L294" s="40"/>
      <c r="M294" s="226" t="s">
        <v>1</v>
      </c>
      <c r="N294" s="227" t="s">
        <v>38</v>
      </c>
      <c r="O294" s="87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30" t="s">
        <v>132</v>
      </c>
      <c r="AT294" s="230" t="s">
        <v>128</v>
      </c>
      <c r="AU294" s="230" t="s">
        <v>81</v>
      </c>
      <c r="AY294" s="13" t="s">
        <v>127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3" t="s">
        <v>81</v>
      </c>
      <c r="BK294" s="231">
        <f>ROUND(I294*H294,2)</f>
        <v>0</v>
      </c>
      <c r="BL294" s="13" t="s">
        <v>132</v>
      </c>
      <c r="BM294" s="230" t="s">
        <v>506</v>
      </c>
    </row>
    <row r="295" spans="1:65" s="2" customFormat="1" ht="16.5" customHeight="1">
      <c r="A295" s="34"/>
      <c r="B295" s="35"/>
      <c r="C295" s="218" t="s">
        <v>312</v>
      </c>
      <c r="D295" s="218" t="s">
        <v>128</v>
      </c>
      <c r="E295" s="219" t="s">
        <v>581</v>
      </c>
      <c r="F295" s="220" t="s">
        <v>582</v>
      </c>
      <c r="G295" s="221" t="s">
        <v>131</v>
      </c>
      <c r="H295" s="222">
        <v>51</v>
      </c>
      <c r="I295" s="223"/>
      <c r="J295" s="224">
        <f>ROUND(I295*H295,2)</f>
        <v>0</v>
      </c>
      <c r="K295" s="225"/>
      <c r="L295" s="40"/>
      <c r="M295" s="226" t="s">
        <v>1</v>
      </c>
      <c r="N295" s="227" t="s">
        <v>38</v>
      </c>
      <c r="O295" s="87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30" t="s">
        <v>132</v>
      </c>
      <c r="AT295" s="230" t="s">
        <v>128</v>
      </c>
      <c r="AU295" s="230" t="s">
        <v>81</v>
      </c>
      <c r="AY295" s="13" t="s">
        <v>127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3" t="s">
        <v>81</v>
      </c>
      <c r="BK295" s="231">
        <f>ROUND(I295*H295,2)</f>
        <v>0</v>
      </c>
      <c r="BL295" s="13" t="s">
        <v>132</v>
      </c>
      <c r="BM295" s="230" t="s">
        <v>512</v>
      </c>
    </row>
    <row r="296" spans="1:65" s="2" customFormat="1" ht="16.5" customHeight="1">
      <c r="A296" s="34"/>
      <c r="B296" s="35"/>
      <c r="C296" s="218" t="s">
        <v>315</v>
      </c>
      <c r="D296" s="218" t="s">
        <v>128</v>
      </c>
      <c r="E296" s="219" t="s">
        <v>583</v>
      </c>
      <c r="F296" s="220" t="s">
        <v>584</v>
      </c>
      <c r="G296" s="221" t="s">
        <v>131</v>
      </c>
      <c r="H296" s="222">
        <v>24</v>
      </c>
      <c r="I296" s="223"/>
      <c r="J296" s="224">
        <f>ROUND(I296*H296,2)</f>
        <v>0</v>
      </c>
      <c r="K296" s="225"/>
      <c r="L296" s="40"/>
      <c r="M296" s="226" t="s">
        <v>1</v>
      </c>
      <c r="N296" s="227" t="s">
        <v>38</v>
      </c>
      <c r="O296" s="87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30" t="s">
        <v>132</v>
      </c>
      <c r="AT296" s="230" t="s">
        <v>128</v>
      </c>
      <c r="AU296" s="230" t="s">
        <v>81</v>
      </c>
      <c r="AY296" s="13" t="s">
        <v>127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3" t="s">
        <v>81</v>
      </c>
      <c r="BK296" s="231">
        <f>ROUND(I296*H296,2)</f>
        <v>0</v>
      </c>
      <c r="BL296" s="13" t="s">
        <v>132</v>
      </c>
      <c r="BM296" s="230" t="s">
        <v>585</v>
      </c>
    </row>
    <row r="297" spans="1:65" s="2" customFormat="1" ht="16.5" customHeight="1">
      <c r="A297" s="34"/>
      <c r="B297" s="35"/>
      <c r="C297" s="218" t="s">
        <v>317</v>
      </c>
      <c r="D297" s="218" t="s">
        <v>128</v>
      </c>
      <c r="E297" s="219" t="s">
        <v>586</v>
      </c>
      <c r="F297" s="220" t="s">
        <v>587</v>
      </c>
      <c r="G297" s="221" t="s">
        <v>131</v>
      </c>
      <c r="H297" s="222">
        <v>73</v>
      </c>
      <c r="I297" s="223"/>
      <c r="J297" s="224">
        <f>ROUND(I297*H297,2)</f>
        <v>0</v>
      </c>
      <c r="K297" s="225"/>
      <c r="L297" s="40"/>
      <c r="M297" s="226" t="s">
        <v>1</v>
      </c>
      <c r="N297" s="227" t="s">
        <v>38</v>
      </c>
      <c r="O297" s="87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30" t="s">
        <v>132</v>
      </c>
      <c r="AT297" s="230" t="s">
        <v>128</v>
      </c>
      <c r="AU297" s="230" t="s">
        <v>81</v>
      </c>
      <c r="AY297" s="13" t="s">
        <v>127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3" t="s">
        <v>81</v>
      </c>
      <c r="BK297" s="231">
        <f>ROUND(I297*H297,2)</f>
        <v>0</v>
      </c>
      <c r="BL297" s="13" t="s">
        <v>132</v>
      </c>
      <c r="BM297" s="230" t="s">
        <v>588</v>
      </c>
    </row>
    <row r="298" spans="1:65" s="2" customFormat="1" ht="16.5" customHeight="1">
      <c r="A298" s="34"/>
      <c r="B298" s="35"/>
      <c r="C298" s="218" t="s">
        <v>320</v>
      </c>
      <c r="D298" s="218" t="s">
        <v>128</v>
      </c>
      <c r="E298" s="219" t="s">
        <v>589</v>
      </c>
      <c r="F298" s="220" t="s">
        <v>590</v>
      </c>
      <c r="G298" s="221" t="s">
        <v>131</v>
      </c>
      <c r="H298" s="222">
        <v>38</v>
      </c>
      <c r="I298" s="223"/>
      <c r="J298" s="224">
        <f>ROUND(I298*H298,2)</f>
        <v>0</v>
      </c>
      <c r="K298" s="225"/>
      <c r="L298" s="40"/>
      <c r="M298" s="226" t="s">
        <v>1</v>
      </c>
      <c r="N298" s="227" t="s">
        <v>38</v>
      </c>
      <c r="O298" s="87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30" t="s">
        <v>132</v>
      </c>
      <c r="AT298" s="230" t="s">
        <v>128</v>
      </c>
      <c r="AU298" s="230" t="s">
        <v>81</v>
      </c>
      <c r="AY298" s="13" t="s">
        <v>127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3" t="s">
        <v>81</v>
      </c>
      <c r="BK298" s="231">
        <f>ROUND(I298*H298,2)</f>
        <v>0</v>
      </c>
      <c r="BL298" s="13" t="s">
        <v>132</v>
      </c>
      <c r="BM298" s="230" t="s">
        <v>591</v>
      </c>
    </row>
    <row r="299" spans="1:65" s="2" customFormat="1" ht="16.5" customHeight="1">
      <c r="A299" s="34"/>
      <c r="B299" s="35"/>
      <c r="C299" s="218" t="s">
        <v>322</v>
      </c>
      <c r="D299" s="218" t="s">
        <v>128</v>
      </c>
      <c r="E299" s="219" t="s">
        <v>592</v>
      </c>
      <c r="F299" s="220" t="s">
        <v>593</v>
      </c>
      <c r="G299" s="221" t="s">
        <v>131</v>
      </c>
      <c r="H299" s="222">
        <v>3</v>
      </c>
      <c r="I299" s="223"/>
      <c r="J299" s="224">
        <f>ROUND(I299*H299,2)</f>
        <v>0</v>
      </c>
      <c r="K299" s="225"/>
      <c r="L299" s="40"/>
      <c r="M299" s="226" t="s">
        <v>1</v>
      </c>
      <c r="N299" s="227" t="s">
        <v>38</v>
      </c>
      <c r="O299" s="87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30" t="s">
        <v>132</v>
      </c>
      <c r="AT299" s="230" t="s">
        <v>128</v>
      </c>
      <c r="AU299" s="230" t="s">
        <v>81</v>
      </c>
      <c r="AY299" s="13" t="s">
        <v>127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3" t="s">
        <v>81</v>
      </c>
      <c r="BK299" s="231">
        <f>ROUND(I299*H299,2)</f>
        <v>0</v>
      </c>
      <c r="BL299" s="13" t="s">
        <v>132</v>
      </c>
      <c r="BM299" s="230" t="s">
        <v>594</v>
      </c>
    </row>
    <row r="300" spans="1:65" s="2" customFormat="1" ht="16.5" customHeight="1">
      <c r="A300" s="34"/>
      <c r="B300" s="35"/>
      <c r="C300" s="218" t="s">
        <v>325</v>
      </c>
      <c r="D300" s="218" t="s">
        <v>128</v>
      </c>
      <c r="E300" s="219" t="s">
        <v>595</v>
      </c>
      <c r="F300" s="220" t="s">
        <v>596</v>
      </c>
      <c r="G300" s="221" t="s">
        <v>131</v>
      </c>
      <c r="H300" s="222">
        <v>4</v>
      </c>
      <c r="I300" s="223"/>
      <c r="J300" s="224">
        <f>ROUND(I300*H300,2)</f>
        <v>0</v>
      </c>
      <c r="K300" s="225"/>
      <c r="L300" s="40"/>
      <c r="M300" s="226" t="s">
        <v>1</v>
      </c>
      <c r="N300" s="227" t="s">
        <v>38</v>
      </c>
      <c r="O300" s="87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30" t="s">
        <v>132</v>
      </c>
      <c r="AT300" s="230" t="s">
        <v>128</v>
      </c>
      <c r="AU300" s="230" t="s">
        <v>81</v>
      </c>
      <c r="AY300" s="13" t="s">
        <v>127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3" t="s">
        <v>81</v>
      </c>
      <c r="BK300" s="231">
        <f>ROUND(I300*H300,2)</f>
        <v>0</v>
      </c>
      <c r="BL300" s="13" t="s">
        <v>132</v>
      </c>
      <c r="BM300" s="230" t="s">
        <v>597</v>
      </c>
    </row>
    <row r="301" spans="1:65" s="2" customFormat="1" ht="16.5" customHeight="1">
      <c r="A301" s="34"/>
      <c r="B301" s="35"/>
      <c r="C301" s="218" t="s">
        <v>327</v>
      </c>
      <c r="D301" s="218" t="s">
        <v>128</v>
      </c>
      <c r="E301" s="219" t="s">
        <v>598</v>
      </c>
      <c r="F301" s="220" t="s">
        <v>599</v>
      </c>
      <c r="G301" s="221" t="s">
        <v>131</v>
      </c>
      <c r="H301" s="222">
        <v>15</v>
      </c>
      <c r="I301" s="223"/>
      <c r="J301" s="224">
        <f>ROUND(I301*H301,2)</f>
        <v>0</v>
      </c>
      <c r="K301" s="225"/>
      <c r="L301" s="40"/>
      <c r="M301" s="226" t="s">
        <v>1</v>
      </c>
      <c r="N301" s="227" t="s">
        <v>38</v>
      </c>
      <c r="O301" s="87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30" t="s">
        <v>132</v>
      </c>
      <c r="AT301" s="230" t="s">
        <v>128</v>
      </c>
      <c r="AU301" s="230" t="s">
        <v>81</v>
      </c>
      <c r="AY301" s="13" t="s">
        <v>127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3" t="s">
        <v>81</v>
      </c>
      <c r="BK301" s="231">
        <f>ROUND(I301*H301,2)</f>
        <v>0</v>
      </c>
      <c r="BL301" s="13" t="s">
        <v>132</v>
      </c>
      <c r="BM301" s="230" t="s">
        <v>600</v>
      </c>
    </row>
    <row r="302" spans="1:65" s="2" customFormat="1" ht="16.5" customHeight="1">
      <c r="A302" s="34"/>
      <c r="B302" s="35"/>
      <c r="C302" s="218" t="s">
        <v>330</v>
      </c>
      <c r="D302" s="218" t="s">
        <v>128</v>
      </c>
      <c r="E302" s="219" t="s">
        <v>601</v>
      </c>
      <c r="F302" s="220" t="s">
        <v>602</v>
      </c>
      <c r="G302" s="221" t="s">
        <v>131</v>
      </c>
      <c r="H302" s="222">
        <v>21</v>
      </c>
      <c r="I302" s="223"/>
      <c r="J302" s="224">
        <f>ROUND(I302*H302,2)</f>
        <v>0</v>
      </c>
      <c r="K302" s="225"/>
      <c r="L302" s="40"/>
      <c r="M302" s="226" t="s">
        <v>1</v>
      </c>
      <c r="N302" s="227" t="s">
        <v>38</v>
      </c>
      <c r="O302" s="87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30" t="s">
        <v>132</v>
      </c>
      <c r="AT302" s="230" t="s">
        <v>128</v>
      </c>
      <c r="AU302" s="230" t="s">
        <v>81</v>
      </c>
      <c r="AY302" s="13" t="s">
        <v>127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3" t="s">
        <v>81</v>
      </c>
      <c r="BK302" s="231">
        <f>ROUND(I302*H302,2)</f>
        <v>0</v>
      </c>
      <c r="BL302" s="13" t="s">
        <v>132</v>
      </c>
      <c r="BM302" s="230" t="s">
        <v>603</v>
      </c>
    </row>
    <row r="303" spans="1:65" s="2" customFormat="1" ht="16.5" customHeight="1">
      <c r="A303" s="34"/>
      <c r="B303" s="35"/>
      <c r="C303" s="218" t="s">
        <v>332</v>
      </c>
      <c r="D303" s="218" t="s">
        <v>128</v>
      </c>
      <c r="E303" s="219" t="s">
        <v>604</v>
      </c>
      <c r="F303" s="220" t="s">
        <v>605</v>
      </c>
      <c r="G303" s="221" t="s">
        <v>131</v>
      </c>
      <c r="H303" s="222">
        <v>9</v>
      </c>
      <c r="I303" s="223"/>
      <c r="J303" s="224">
        <f>ROUND(I303*H303,2)</f>
        <v>0</v>
      </c>
      <c r="K303" s="225"/>
      <c r="L303" s="40"/>
      <c r="M303" s="226" t="s">
        <v>1</v>
      </c>
      <c r="N303" s="227" t="s">
        <v>38</v>
      </c>
      <c r="O303" s="87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30" t="s">
        <v>132</v>
      </c>
      <c r="AT303" s="230" t="s">
        <v>128</v>
      </c>
      <c r="AU303" s="230" t="s">
        <v>81</v>
      </c>
      <c r="AY303" s="13" t="s">
        <v>127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3" t="s">
        <v>81</v>
      </c>
      <c r="BK303" s="231">
        <f>ROUND(I303*H303,2)</f>
        <v>0</v>
      </c>
      <c r="BL303" s="13" t="s">
        <v>132</v>
      </c>
      <c r="BM303" s="230" t="s">
        <v>606</v>
      </c>
    </row>
    <row r="304" spans="1:63" s="11" customFormat="1" ht="25.9" customHeight="1">
      <c r="A304" s="11"/>
      <c r="B304" s="204"/>
      <c r="C304" s="205"/>
      <c r="D304" s="206" t="s">
        <v>72</v>
      </c>
      <c r="E304" s="207" t="s">
        <v>607</v>
      </c>
      <c r="F304" s="207" t="s">
        <v>608</v>
      </c>
      <c r="G304" s="205"/>
      <c r="H304" s="205"/>
      <c r="I304" s="208"/>
      <c r="J304" s="209">
        <f>BK304</f>
        <v>0</v>
      </c>
      <c r="K304" s="205"/>
      <c r="L304" s="210"/>
      <c r="M304" s="211"/>
      <c r="N304" s="212"/>
      <c r="O304" s="212"/>
      <c r="P304" s="213">
        <f>P305</f>
        <v>0</v>
      </c>
      <c r="Q304" s="212"/>
      <c r="R304" s="213">
        <f>R305</f>
        <v>0</v>
      </c>
      <c r="S304" s="212"/>
      <c r="T304" s="214">
        <f>T305</f>
        <v>0</v>
      </c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R304" s="215" t="s">
        <v>132</v>
      </c>
      <c r="AT304" s="216" t="s">
        <v>72</v>
      </c>
      <c r="AU304" s="216" t="s">
        <v>73</v>
      </c>
      <c r="AY304" s="215" t="s">
        <v>127</v>
      </c>
      <c r="BK304" s="217">
        <f>BK305</f>
        <v>0</v>
      </c>
    </row>
    <row r="305" spans="1:65" s="2" customFormat="1" ht="37.8" customHeight="1">
      <c r="A305" s="34"/>
      <c r="B305" s="35"/>
      <c r="C305" s="218" t="s">
        <v>335</v>
      </c>
      <c r="D305" s="218" t="s">
        <v>128</v>
      </c>
      <c r="E305" s="219" t="s">
        <v>609</v>
      </c>
      <c r="F305" s="220" t="s">
        <v>610</v>
      </c>
      <c r="G305" s="221" t="s">
        <v>611</v>
      </c>
      <c r="H305" s="222">
        <v>285</v>
      </c>
      <c r="I305" s="223"/>
      <c r="J305" s="224">
        <f>ROUND(I305*H305,2)</f>
        <v>0</v>
      </c>
      <c r="K305" s="225"/>
      <c r="L305" s="40"/>
      <c r="M305" s="232" t="s">
        <v>1</v>
      </c>
      <c r="N305" s="233" t="s">
        <v>38</v>
      </c>
      <c r="O305" s="234"/>
      <c r="P305" s="235">
        <f>O305*H305</f>
        <v>0</v>
      </c>
      <c r="Q305" s="235">
        <v>0</v>
      </c>
      <c r="R305" s="235">
        <f>Q305*H305</f>
        <v>0</v>
      </c>
      <c r="S305" s="235">
        <v>0</v>
      </c>
      <c r="T305" s="23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30" t="s">
        <v>612</v>
      </c>
      <c r="AT305" s="230" t="s">
        <v>128</v>
      </c>
      <c r="AU305" s="230" t="s">
        <v>81</v>
      </c>
      <c r="AY305" s="13" t="s">
        <v>127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3" t="s">
        <v>81</v>
      </c>
      <c r="BK305" s="231">
        <f>ROUND(I305*H305,2)</f>
        <v>0</v>
      </c>
      <c r="BL305" s="13" t="s">
        <v>612</v>
      </c>
      <c r="BM305" s="230" t="s">
        <v>613</v>
      </c>
    </row>
    <row r="306" spans="1:31" s="2" customFormat="1" ht="6.95" customHeight="1">
      <c r="A306" s="34"/>
      <c r="B306" s="62"/>
      <c r="C306" s="63"/>
      <c r="D306" s="63"/>
      <c r="E306" s="63"/>
      <c r="F306" s="63"/>
      <c r="G306" s="63"/>
      <c r="H306" s="63"/>
      <c r="I306" s="63"/>
      <c r="J306" s="63"/>
      <c r="K306" s="63"/>
      <c r="L306" s="40"/>
      <c r="M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</row>
  </sheetData>
  <sheetProtection password="9942" sheet="1" objects="1" scenarios="1" formatColumns="0" formatRows="0" autoFilter="0"/>
  <autoFilter ref="C133:K305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DESKTOP-O9OFJBS\Honova</dc:creator>
  <cp:keywords/>
  <dc:description/>
  <cp:lastModifiedBy>DESKTOP-O9OFJBS\Honova</cp:lastModifiedBy>
  <dcterms:created xsi:type="dcterms:W3CDTF">2023-08-04T05:51:06Z</dcterms:created>
  <dcterms:modified xsi:type="dcterms:W3CDTF">2023-08-04T05:51:13Z</dcterms:modified>
  <cp:category/>
  <cp:version/>
  <cp:contentType/>
  <cp:contentStatus/>
</cp:coreProperties>
</file>