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0"/>
  <workbookPr filterPrivacy="1"/>
  <bookViews>
    <workbookView xWindow="65431" yWindow="65431" windowWidth="18015" windowHeight="11025" activeTab="5"/>
  </bookViews>
  <sheets>
    <sheet name="Část 1_Hodinové sazby" sheetId="1" r:id="rId1"/>
    <sheet name="Část 1_Opakující se služby" sheetId="2" r:id="rId2"/>
    <sheet name="Část 1_Modelová varianta" sheetId="3" r:id="rId3"/>
    <sheet name="Část 1_Souhrnná cenová nabídka" sheetId="4" r:id="rId4"/>
    <sheet name="Část 2_Hodinové sazby" sheetId="6" r:id="rId5"/>
    <sheet name="Část 2_Modelová varianta" sheetId="7" r:id="rId6"/>
    <sheet name="Část 2_Souhrnná cenová nabídka" sheetId="8" r:id="rId7"/>
    <sheet name="List1" sheetId="5" r:id="rId8"/>
  </sheets>
  <externalReferences>
    <externalReference r:id="rId11"/>
  </externalReferences>
  <definedNames>
    <definedName name="_Hlk127795844" localSheetId="3">'Část 1_Souhrnná cenová nabídka'!$A$6</definedName>
    <definedName name="_Hlk127795844" localSheetId="6">'Část 2_Souhrnná cenová nabídka'!$A$3</definedName>
    <definedName name="_Hlk127795853" localSheetId="3">'Část 1_Souhrnná cenová nabídka'!$A$14</definedName>
    <definedName name="_Hlk134798523" localSheetId="1">'Část 1_Opakující se služby'!$A$3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<sst xmlns="http://schemas.openxmlformats.org/spreadsheetml/2006/main" count="258" uniqueCount="127">
  <si>
    <t>Tabulka č. 1</t>
  </si>
  <si>
    <t>Pro služby uvedené v bodě 2 písm. d) - f)</t>
  </si>
  <si>
    <t>Pozice</t>
  </si>
  <si>
    <t>Manažer</t>
  </si>
  <si>
    <t>Senior</t>
  </si>
  <si>
    <t>Junior</t>
  </si>
  <si>
    <t>Asistent</t>
  </si>
  <si>
    <t>Pro služby uvedené v bodě 2 písm. d) – f) budou použity následující hodinové sazby</t>
  </si>
  <si>
    <t>Tabulka č. 2</t>
  </si>
  <si>
    <t xml:space="preserve">Pro služby uvedené v bodě 2 písm. a) - c) bude použita jednotná hodinová sazba </t>
  </si>
  <si>
    <t>Pro služby uvedené v bodě 2 písm. a) - c)</t>
  </si>
  <si>
    <t>Jednotná sazba</t>
  </si>
  <si>
    <t>Tabulka č. 3</t>
  </si>
  <si>
    <t>Daňové služby</t>
  </si>
  <si>
    <t>Hodinové sazby pro jednorázové DAŇOVÉ SLUŽBY (v EUR) dle bodu l)</t>
  </si>
  <si>
    <t>Partner</t>
  </si>
  <si>
    <t xml:space="preserve">Manažer </t>
  </si>
  <si>
    <t>Tabulka č. 4</t>
  </si>
  <si>
    <t>Účetní služby</t>
  </si>
  <si>
    <t>Hodinové sazby pro jednorázové ÚČETNÍ SLUŽBY (v EUR) dle bodu l)</t>
  </si>
  <si>
    <t xml:space="preserve">Senior </t>
  </si>
  <si>
    <t>VARIANTNÍ ŘEŠENÍ OPAKUJÍCÍCH SE SLUŽEB</t>
  </si>
  <si>
    <t>VARIANTA 1</t>
  </si>
  <si>
    <t>Opakující se daňové služby – VARIANTA 1</t>
  </si>
  <si>
    <t>Odhadovaný počet hod</t>
  </si>
  <si>
    <t>Hodinová sazba v EUR</t>
  </si>
  <si>
    <t>Počet jednotek</t>
  </si>
  <si>
    <t>Zpracování a podání přiznání k dani z příjmu právnických osob „IRES“ vč. formuláře „ISA“</t>
  </si>
  <si>
    <t>Zpracování a podání přiznání k regionální dani „IRAP“</t>
  </si>
  <si>
    <t>Zpracování a podání ročního přiznání k DPH</t>
  </si>
  <si>
    <t>Zpracování a podání čtvrtletního vyúčtování DPH</t>
  </si>
  <si>
    <t>Zpracování a podání ročního/ročních potvrzení o příjmech pro OSVČ</t>
  </si>
  <si>
    <t>Zpracování a podání ročního přiznání ke srážkové dani</t>
  </si>
  <si>
    <t>Každodenní asistence a poradenství i v běžných daňových i korporátních záležitostech (na požádání)</t>
  </si>
  <si>
    <t xml:space="preserve">Vedení hlavní knihy </t>
  </si>
  <si>
    <t>Zpracování DPH</t>
  </si>
  <si>
    <t>Měsíční zpráva daňových plateb – F24, DPH a srážková daň a další</t>
  </si>
  <si>
    <t>Příprava reportu „Libro Inventari“</t>
  </si>
  <si>
    <t>Příprava reportu týkajících se přeshraničních transakcí „Esterometro“</t>
  </si>
  <si>
    <t>Každodenní podpora a plnění požadavků finančního týmu Klienta (na požádání)</t>
  </si>
  <si>
    <t>Asistence na konci roku – administrativa uzávěrek (na požádání)</t>
  </si>
  <si>
    <t>Celkem</t>
  </si>
  <si>
    <t>Tabulka č. 5</t>
  </si>
  <si>
    <t>Tabulka č. 6</t>
  </si>
  <si>
    <t>Objem dokumentů/prací za rok – VARIANTA 1</t>
  </si>
  <si>
    <t>Položka</t>
  </si>
  <si>
    <t>Počet operací/položek/zaměstnanců</t>
  </si>
  <si>
    <t>Tabulak č. 7</t>
  </si>
  <si>
    <t>VARIANTA 2</t>
  </si>
  <si>
    <t>Opakující se daňové služby – VARIANTA 2</t>
  </si>
  <si>
    <t>*Výše uvedené roční ceny jsou ceny maximální za předpokladu dodržení níže uvedeného objemu dokumentů/ operací viz tabulka 8. V případě změny objemu rozhodných položek o více než 10% bude stanovena cena poměrnou částí nad tuto hranici  z celkové ceny za danou službu.</t>
  </si>
  <si>
    <t>Objem dokumentů/prací za rok – VARIANTA 2</t>
  </si>
  <si>
    <t>Tabulak č. 8</t>
  </si>
  <si>
    <t>Opakující se daňové služby – VARIANTA 3</t>
  </si>
  <si>
    <t>VARIANTA 3</t>
  </si>
  <si>
    <t>Tabulak č. 9</t>
  </si>
  <si>
    <t>*Výše uvedené roční ceny jsou ceny maximální za předpokladu dodržení níže uvedeného objemu dokumentů/ operací viz tabulka 10. V případě změny objemu rozhodných položek o více než 10% bude stanovena cena poměrnou částí nad tuto hranici  z celkové ceny za danou službu.</t>
  </si>
  <si>
    <t>Objem dokumentů/prací za rok – VARIANTA 3</t>
  </si>
  <si>
    <t>Tabulka č. 10</t>
  </si>
  <si>
    <t>Tabulka č. 11</t>
  </si>
  <si>
    <t>E-služby/rok</t>
  </si>
  <si>
    <t>EUR</t>
  </si>
  <si>
    <t>Elektronická fakturace</t>
  </si>
  <si>
    <t>Elektronická archivace</t>
  </si>
  <si>
    <t>MODELOVÁ VARIANTA</t>
  </si>
  <si>
    <t>V této části dokumentu je uveden modelový příklad, který bude sloužit pro možnost komparace předložených nabídek. Uvedený odhadovaný počet hodin je pouze orientační a slouží pouze pro tvorbu modelové varianty, která bude součástí výpočtu celkové nabídkové ceny, která bude předmětem hodnocení. Odhadovaný počet hodin vychází z kvalifikovaného odhadu při využití zkušenosti s rozsahem využití služeb v předchozích letech.</t>
  </si>
  <si>
    <t>Pravidla pro hodnocení nabídek pro Část 1 veřejné zakázky</t>
  </si>
  <si>
    <t>Nabídky budou hodnoceny podle následujících vah:</t>
  </si>
  <si>
    <t>SOUHRNNÁ TABULKA určena k hodnocení nabídky</t>
  </si>
  <si>
    <t>Tabulka</t>
  </si>
  <si>
    <t>Váha</t>
  </si>
  <si>
    <r>
      <t xml:space="preserve">Nabídková celková cena </t>
    </r>
    <r>
      <rPr>
        <b/>
        <sz val="11"/>
        <color rgb="FFFF0000"/>
        <rFont val="Calibri"/>
        <family val="2"/>
        <scheme val="minor"/>
      </rPr>
      <t>po přepočtu na CZK*</t>
    </r>
  </si>
  <si>
    <t>Tabulka č. 5 – varianta č. 1</t>
  </si>
  <si>
    <t>Tabulka č. 7 – varianta č. 2</t>
  </si>
  <si>
    <t>Tabulka č. 9 – varianta č. 3</t>
  </si>
  <si>
    <t>Tabulka č. 12– modelová varianta</t>
  </si>
  <si>
    <t>Tabulka č. 13 – modelová varianta</t>
  </si>
  <si>
    <t>Celkem **</t>
  </si>
  <si>
    <t>** Uvedená cena slouží pouze pro posouzení předložených nabídek. Skutečná výše bude závislá na objemu poskytnutých služeb.</t>
  </si>
  <si>
    <r>
      <t xml:space="preserve">*Pro přepočet nabídkový cen bude použit pevný kurz </t>
    </r>
    <r>
      <rPr>
        <b/>
        <i/>
        <sz val="9"/>
        <color theme="1"/>
        <rFont val="Calibri"/>
        <family val="2"/>
        <scheme val="minor"/>
      </rPr>
      <t>1 EUR = 24 Kč</t>
    </r>
    <r>
      <rPr>
        <i/>
        <sz val="9"/>
        <color theme="1"/>
        <rFont val="Calibri"/>
        <family val="2"/>
        <scheme val="minor"/>
      </rPr>
      <t>. Souží pouze pro možnost komparace nabídky ve dvou měnách.</t>
    </r>
  </si>
  <si>
    <r>
      <t xml:space="preserve">Pro možnost komparace obou částí nabídky (položky kalkulované v CZK a položky kalkulované v EUR) bude účastníkem použit pevný kurz </t>
    </r>
    <r>
      <rPr>
        <b/>
        <sz val="11"/>
        <color rgb="FFFF0000"/>
        <rFont val="Calibri"/>
        <family val="2"/>
        <scheme val="minor"/>
      </rPr>
      <t xml:space="preserve">1 EUR = </t>
    </r>
  </si>
  <si>
    <t>Tabulka č. 12</t>
  </si>
  <si>
    <t>Modelová varianta</t>
  </si>
  <si>
    <t>Druh služby</t>
  </si>
  <si>
    <t>odhadovaný počet hodin/měsíc</t>
  </si>
  <si>
    <t>Sazba/hod. v Kč bez DPH</t>
  </si>
  <si>
    <t>Počet měsíců</t>
  </si>
  <si>
    <t>CELKEM v Kč</t>
  </si>
  <si>
    <t xml:space="preserve">Služby dle A bodu 2 písm. a) -c) </t>
  </si>
  <si>
    <t xml:space="preserve">Jednotná hodin. sazba </t>
  </si>
  <si>
    <t>Služby dle A bodu 2 písm. d) - f)</t>
  </si>
  <si>
    <t>Tabulka č. 13</t>
  </si>
  <si>
    <t>Sazba/hod. v EUR bez DPH</t>
  </si>
  <si>
    <t>CELKEM</t>
  </si>
  <si>
    <t>V EUR</t>
  </si>
  <si>
    <t>Jednorázové daňové služby v Itálii dle B</t>
  </si>
  <si>
    <t>Tabulka č. 14</t>
  </si>
  <si>
    <t>Sazba CZK/hod. bez DPH</t>
  </si>
  <si>
    <t xml:space="preserve">Žlutě podbarvné buňky budou uchazečem doplněny. </t>
  </si>
  <si>
    <t xml:space="preserve"> Sazba EUR/hod. bez DPH</t>
  </si>
  <si>
    <t>**Výše uvedené roční ceny jsou ceny maximální za předpokladu dodržení níže uvedeného objemu dokumentů/operací, viz tabulka 6. V případě změny objemu rozhodných položek o více než 10% bude stanovena cena poměrnou částí nad tuto hranici  z celkové ceny za danou službu.</t>
  </si>
  <si>
    <r>
      <t>*Účastník uvede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který druh prací uvedených v Tabulce č. 6 níže příslušné plnění zahrnuje (např. č. 1,4). Pokud účastník opomene uvést některý druh prací a v rámci plnění následně zjistí, že je daný druh prací pro poskytnutí řádného plnění nezbytný, je povinen takové práce provést bez nároku na jejich úhradu v rámci víceprací, přičemž se má za to, že toto plnění je zahrnuto v nabídkové ceně.</t>
    </r>
  </si>
  <si>
    <t>Rozhodné položky pro stanovení ceny *</t>
  </si>
  <si>
    <t>Roční odměna (EUR)**</t>
  </si>
  <si>
    <r>
      <t xml:space="preserve">V tomto oddíle dokumenty jsou uvedeny tři možné varianty objemu dokumentů/prací za rok. Naceněny dodavatelem budou všechny uvedené varianty. Při realizaci prací bude pro následující kalendářní rok vybrána varianta, která se nejvíce přibližuje skutečnému objemu dokumentů/prací. (viz bližší podmínky ve smlouvě).   </t>
    </r>
    <r>
      <rPr>
        <sz val="11"/>
        <color rgb="FFFF0000"/>
        <rFont val="Calibri"/>
        <family val="2"/>
        <scheme val="minor"/>
      </rPr>
      <t xml:space="preserve">Nabídnutá cena v rámci zvolené varianty bude zachována u každé z variant i v případě, že bude skutečný odběr jednotlivých služeb (viz tabulka 5,7 a 9) o 10% vyšší nebo o 10% nižší.      </t>
    </r>
  </si>
  <si>
    <t xml:space="preserve">Tabulka č. 1 </t>
  </si>
  <si>
    <t xml:space="preserve">Pro služby uvedené v bodě 2 písm. d) - f) budou použity následující hodinové sazby: </t>
  </si>
  <si>
    <t xml:space="preserve"> Pro služby uvedené v bodě 2 písm. a) - c) bude použita jednotná hodinová sazba </t>
  </si>
  <si>
    <t>Hodinové sazby pro konzultační služby (v CHF)</t>
  </si>
  <si>
    <t>Sazba CHF/hod.</t>
  </si>
  <si>
    <t xml:space="preserve">V této části dokumentu je uveden modelový příklad, který bude sloužit pro možnost komparace předložených nabídek. Uvedený odhadovaný počet hodin je pouze orientační a slouží pouze pro tvorbu modelové varianty, která bude součástí výpočtu celkové nabídkové ceny, která bude předmětem hodnocení. Odhadovaný počet hodin vychází z kvalifikovaného odhadu při využití zkušenosti s rozsahem využití služeb v předchozích letech. Tento rozsah je pouze orientační. </t>
  </si>
  <si>
    <r>
      <t xml:space="preserve">Pro možnost komparace obou částí nabídky (položky kalkulované v CZK a položky kalkulované v CHF) bude účastníkem použit pevný kurz </t>
    </r>
    <r>
      <rPr>
        <b/>
        <sz val="11"/>
        <color rgb="FFFF0000"/>
        <rFont val="Calibri"/>
        <family val="2"/>
        <scheme val="minor"/>
      </rPr>
      <t xml:space="preserve">1 CHF = </t>
    </r>
  </si>
  <si>
    <t xml:space="preserve">jednotná hodin. sazba </t>
  </si>
  <si>
    <t>senior</t>
  </si>
  <si>
    <t>Sazba/hod. v CHF bez DPH</t>
  </si>
  <si>
    <t>CELKEM v CHF</t>
  </si>
  <si>
    <t>Konzultační služby dle B ve Švýcarsku</t>
  </si>
  <si>
    <t>Tabulka č. 4– modelová varianta</t>
  </si>
  <si>
    <t>Tabulka č. 5 – modelová varianta</t>
  </si>
  <si>
    <t>*Pro přepočet nabídkový cen bude použit pevný kurz 1 CHF = 24 Kč. Slouží pouze pro možnost komparace nabídky v cizí měně.</t>
  </si>
  <si>
    <t>**Uvedená cena slouží pouze pro posouzení předložených nabídek. Pro rámcovou smlouvu jsou závazné jednotkové/hodinové ceny u tabulek 1 – 3.</t>
  </si>
  <si>
    <t>1.Roční odchozí faktury</t>
  </si>
  <si>
    <t>2.Roční příchozí faktury</t>
  </si>
  <si>
    <t>3.Bankovní transakce</t>
  </si>
  <si>
    <t>4.Roční reporty o pracovních cestách</t>
  </si>
  <si>
    <t>5.Bankovní účet</t>
  </si>
  <si>
    <t xml:space="preserve">Žlutě podbarvné buňky budou účastníkem doplněny.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</si>
</sst>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  <numFmt numFmtId="166" formatCode="#,##0.00\ [$CHF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/>
    <xf numFmtId="0" fontId="0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165" fontId="0" fillId="3" borderId="11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9" fontId="2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11" fillId="0" borderId="0" xfId="0" applyNumberFormat="1" applyFont="1" applyAlignment="1">
      <alignment vertical="center"/>
    </xf>
    <xf numFmtId="164" fontId="2" fillId="3" borderId="5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0" fontId="2" fillId="0" borderId="0" xfId="20" applyFont="1">
      <alignment/>
      <protection/>
    </xf>
    <xf numFmtId="0" fontId="0" fillId="0" borderId="0" xfId="20">
      <alignment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0" fillId="0" borderId="16" xfId="20" applyBorder="1" applyAlignment="1">
      <alignment vertical="center" wrapText="1"/>
      <protection/>
    </xf>
    <xf numFmtId="164" fontId="0" fillId="3" borderId="17" xfId="20" applyNumberFormat="1" applyFill="1" applyBorder="1" applyAlignment="1">
      <alignment horizontal="center" vertical="center" wrapText="1"/>
      <protection/>
    </xf>
    <xf numFmtId="0" fontId="0" fillId="0" borderId="3" xfId="20" applyBorder="1" applyAlignment="1">
      <alignment vertical="center" wrapText="1"/>
      <protection/>
    </xf>
    <xf numFmtId="164" fontId="0" fillId="3" borderId="2" xfId="21" applyNumberFormat="1" applyFont="1" applyFill="1" applyBorder="1" applyAlignment="1">
      <alignment horizontal="center" vertical="center" wrapText="1"/>
    </xf>
    <xf numFmtId="0" fontId="0" fillId="0" borderId="4" xfId="20" applyBorder="1" applyAlignment="1">
      <alignment vertical="center" wrapText="1"/>
      <protection/>
    </xf>
    <xf numFmtId="164" fontId="0" fillId="3" borderId="5" xfId="21" applyNumberFormat="1" applyFont="1" applyFill="1" applyBorder="1" applyAlignment="1">
      <alignment horizontal="center" vertical="center" wrapText="1"/>
    </xf>
    <xf numFmtId="0" fontId="0" fillId="0" borderId="8" xfId="20" applyBorder="1" applyAlignment="1">
      <alignment vertical="center" wrapText="1"/>
      <protection/>
    </xf>
    <xf numFmtId="164" fontId="0" fillId="3" borderId="9" xfId="20" applyNumberFormat="1" applyFill="1" applyBorder="1" applyAlignment="1">
      <alignment horizontal="center" vertical="center" wrapText="1"/>
      <protection/>
    </xf>
    <xf numFmtId="166" fontId="0" fillId="3" borderId="17" xfId="20" applyNumberFormat="1" applyFill="1" applyBorder="1" applyAlignment="1">
      <alignment horizontal="right" vertical="center" wrapText="1"/>
      <protection/>
    </xf>
    <xf numFmtId="166" fontId="0" fillId="3" borderId="7" xfId="20" applyNumberFormat="1" applyFill="1" applyBorder="1" applyAlignment="1">
      <alignment horizontal="right" vertical="center" wrapText="1"/>
      <protection/>
    </xf>
    <xf numFmtId="166" fontId="0" fillId="3" borderId="9" xfId="20" applyNumberFormat="1" applyFill="1" applyBorder="1" applyAlignment="1">
      <alignment horizontal="right" vertical="center" wrapText="1"/>
      <protection/>
    </xf>
    <xf numFmtId="0" fontId="0" fillId="0" borderId="0" xfId="20" applyFont="1" applyAlignment="1">
      <alignment horizontal="justify" vertical="center"/>
      <protection/>
    </xf>
    <xf numFmtId="0" fontId="2" fillId="0" borderId="0" xfId="20" applyFont="1" applyAlignment="1">
      <alignment vertical="center" wrapText="1"/>
      <protection/>
    </xf>
    <xf numFmtId="164" fontId="11" fillId="0" borderId="0" xfId="20" applyNumberFormat="1" applyFont="1" applyAlignment="1">
      <alignment vertical="center"/>
      <protection/>
    </xf>
    <xf numFmtId="164" fontId="2" fillId="3" borderId="13" xfId="20" applyNumberFormat="1" applyFont="1" applyFill="1" applyBorder="1" applyAlignment="1">
      <alignment vertical="center" wrapText="1"/>
      <protection/>
    </xf>
    <xf numFmtId="166" fontId="2" fillId="3" borderId="13" xfId="20" applyNumberFormat="1" applyFont="1" applyFill="1" applyBorder="1" applyAlignment="1">
      <alignment vertical="center" wrapText="1"/>
      <protection/>
    </xf>
    <xf numFmtId="0" fontId="0" fillId="0" borderId="0" xfId="20" applyFill="1" applyBorder="1">
      <alignment/>
      <protection/>
    </xf>
    <xf numFmtId="166" fontId="2" fillId="0" borderId="0" xfId="20" applyNumberFormat="1" applyFont="1" applyFill="1" applyBorder="1" applyAlignment="1">
      <alignment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3" xfId="20" applyFont="1" applyBorder="1" applyAlignment="1">
      <alignment vertical="center" wrapText="1"/>
      <protection/>
    </xf>
    <xf numFmtId="164" fontId="2" fillId="3" borderId="2" xfId="20" applyNumberFormat="1" applyFont="1" applyFill="1" applyBorder="1" applyAlignment="1">
      <alignment vertical="center" wrapText="1"/>
      <protection/>
    </xf>
    <xf numFmtId="0" fontId="7" fillId="0" borderId="4" xfId="20" applyFont="1" applyBorder="1" applyAlignment="1">
      <alignment vertical="center" wrapText="1"/>
      <protection/>
    </xf>
    <xf numFmtId="164" fontId="7" fillId="3" borderId="5" xfId="20" applyNumberFormat="1" applyFont="1" applyFill="1" applyBorder="1" applyAlignment="1">
      <alignment vertical="center" wrapText="1"/>
      <protection/>
    </xf>
    <xf numFmtId="0" fontId="8" fillId="0" borderId="0" xfId="20" applyFont="1" applyAlignment="1">
      <alignment vertical="center"/>
      <protection/>
    </xf>
    <xf numFmtId="0" fontId="10" fillId="0" borderId="0" xfId="20" applyFont="1">
      <alignment/>
      <protection/>
    </xf>
    <xf numFmtId="0" fontId="0" fillId="0" borderId="0" xfId="0" applyFill="1"/>
    <xf numFmtId="0" fontId="15" fillId="0" borderId="0" xfId="0" applyFont="1" applyFill="1"/>
    <xf numFmtId="0" fontId="14" fillId="0" borderId="0" xfId="0" applyFont="1" applyFill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3" borderId="14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165" fontId="2" fillId="3" borderId="7" xfId="0" applyNumberFormat="1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0" fillId="3" borderId="14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9" fontId="2" fillId="0" borderId="14" xfId="0" applyNumberFormat="1" applyFont="1" applyBorder="1" applyAlignment="1">
      <alignment horizontal="right" vertical="center" wrapText="1"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0" borderId="22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13" fillId="0" borderId="6" xfId="20" applyFont="1" applyFill="1" applyBorder="1" applyAlignment="1">
      <alignment vertical="center" wrapText="1"/>
      <protection/>
    </xf>
    <xf numFmtId="0" fontId="13" fillId="0" borderId="21" xfId="20" applyFont="1" applyFill="1" applyBorder="1" applyAlignment="1">
      <alignment vertical="center" wrapText="1"/>
      <protection/>
    </xf>
    <xf numFmtId="0" fontId="13" fillId="0" borderId="14" xfId="20" applyFont="1" applyFill="1" applyBorder="1" applyAlignment="1">
      <alignment vertical="center" wrapText="1"/>
      <protection/>
    </xf>
    <xf numFmtId="0" fontId="13" fillId="0" borderId="10" xfId="20" applyFont="1" applyFill="1" applyBorder="1" applyAlignment="1">
      <alignment vertical="center" wrapText="1"/>
      <protection/>
    </xf>
    <xf numFmtId="0" fontId="0" fillId="0" borderId="14" xfId="20" applyFill="1" applyBorder="1" applyAlignment="1">
      <alignment vertical="center" wrapText="1"/>
      <protection/>
    </xf>
    <xf numFmtId="0" fontId="0" fillId="0" borderId="10" xfId="20" applyFill="1" applyBorder="1" applyAlignment="1">
      <alignment vertical="center" wrapText="1"/>
      <protection/>
    </xf>
    <xf numFmtId="166" fontId="0" fillId="3" borderId="14" xfId="20" applyNumberFormat="1" applyFill="1" applyBorder="1" applyAlignment="1">
      <alignment horizontal="right" vertical="center" wrapText="1"/>
      <protection/>
    </xf>
    <xf numFmtId="166" fontId="0" fillId="3" borderId="10" xfId="20" applyNumberFormat="1" applyFill="1" applyBorder="1" applyAlignment="1">
      <alignment horizontal="right" vertical="center" wrapText="1"/>
      <protection/>
    </xf>
    <xf numFmtId="166" fontId="0" fillId="3" borderId="7" xfId="20" applyNumberFormat="1" applyFill="1" applyBorder="1" applyAlignment="1">
      <alignment horizontal="right" vertical="center" wrapText="1"/>
      <protection/>
    </xf>
    <xf numFmtId="166" fontId="0" fillId="3" borderId="11" xfId="20" applyNumberFormat="1" applyFill="1" applyBorder="1" applyAlignment="1">
      <alignment horizontal="right" vertical="center" wrapText="1"/>
      <protection/>
    </xf>
    <xf numFmtId="0" fontId="2" fillId="0" borderId="22" xfId="20" applyFont="1" applyBorder="1" applyAlignment="1">
      <alignment vertical="center" wrapText="1"/>
      <protection/>
    </xf>
    <xf numFmtId="0" fontId="2" fillId="0" borderId="12" xfId="20" applyFont="1" applyBorder="1" applyAlignment="1">
      <alignment vertical="center" wrapText="1"/>
      <protection/>
    </xf>
    <xf numFmtId="0" fontId="12" fillId="6" borderId="16" xfId="20" applyFont="1" applyFill="1" applyBorder="1" applyAlignment="1">
      <alignment horizontal="center" vertical="center" wrapText="1"/>
      <protection/>
    </xf>
    <xf numFmtId="0" fontId="12" fillId="6" borderId="26" xfId="20" applyFont="1" applyFill="1" applyBorder="1" applyAlignment="1">
      <alignment horizontal="center" vertical="center" wrapText="1"/>
      <protection/>
    </xf>
    <xf numFmtId="0" fontId="12" fillId="6" borderId="17" xfId="20" applyFont="1" applyFill="1" applyBorder="1" applyAlignment="1">
      <alignment horizontal="center" vertical="center" wrapText="1"/>
      <protection/>
    </xf>
    <xf numFmtId="0" fontId="2" fillId="6" borderId="3" xfId="20" applyFont="1" applyFill="1" applyBorder="1" applyAlignment="1">
      <alignment vertical="center" wrapText="1"/>
      <protection/>
    </xf>
    <xf numFmtId="0" fontId="2" fillId="6" borderId="4" xfId="20" applyFont="1" applyFill="1" applyBorder="1" applyAlignment="1">
      <alignment vertical="center" wrapText="1"/>
      <protection/>
    </xf>
    <xf numFmtId="0" fontId="12" fillId="6" borderId="1" xfId="20" applyFont="1" applyFill="1" applyBorder="1" applyAlignment="1">
      <alignment vertical="center" wrapText="1"/>
      <protection/>
    </xf>
    <xf numFmtId="0" fontId="12" fillId="6" borderId="15" xfId="20" applyFont="1" applyFill="1" applyBorder="1" applyAlignment="1">
      <alignment vertical="center" wrapText="1"/>
      <protection/>
    </xf>
    <xf numFmtId="0" fontId="12" fillId="6" borderId="11" xfId="20" applyFont="1" applyFill="1" applyBorder="1" applyAlignment="1">
      <alignment horizontal="center" vertical="center" wrapText="1"/>
      <protection/>
    </xf>
    <xf numFmtId="0" fontId="12" fillId="6" borderId="9" xfId="20" applyFont="1" applyFill="1" applyBorder="1" applyAlignment="1">
      <alignment horizontal="center" vertical="center" wrapText="1"/>
      <protection/>
    </xf>
    <xf numFmtId="0" fontId="13" fillId="0" borderId="3" xfId="20" applyFont="1" applyBorder="1" applyAlignment="1">
      <alignment vertical="center" wrapText="1"/>
      <protection/>
    </xf>
    <xf numFmtId="0" fontId="13" fillId="0" borderId="21" xfId="20" applyFont="1" applyBorder="1" applyAlignment="1">
      <alignment vertical="center" wrapText="1"/>
      <protection/>
    </xf>
    <xf numFmtId="0" fontId="0" fillId="0" borderId="1" xfId="20" applyBorder="1" applyAlignment="1">
      <alignment vertical="center" wrapText="1"/>
      <protection/>
    </xf>
    <xf numFmtId="0" fontId="0" fillId="0" borderId="10" xfId="20" applyBorder="1" applyAlignment="1">
      <alignment vertical="center" wrapText="1"/>
      <protection/>
    </xf>
    <xf numFmtId="164" fontId="0" fillId="3" borderId="1" xfId="20" applyNumberFormat="1" applyFill="1" applyBorder="1" applyAlignment="1">
      <alignment vertical="center" wrapText="1"/>
      <protection/>
    </xf>
    <xf numFmtId="164" fontId="0" fillId="3" borderId="10" xfId="20" applyNumberFormat="1" applyFill="1" applyBorder="1" applyAlignment="1">
      <alignment vertical="center" wrapText="1"/>
      <protection/>
    </xf>
    <xf numFmtId="164" fontId="2" fillId="3" borderId="2" xfId="20" applyNumberFormat="1" applyFont="1" applyFill="1" applyBorder="1" applyAlignment="1">
      <alignment vertical="center" wrapText="1"/>
      <protection/>
    </xf>
    <xf numFmtId="164" fontId="2" fillId="3" borderId="11" xfId="20" applyNumberFormat="1" applyFont="1" applyFill="1" applyBorder="1" applyAlignment="1">
      <alignment vertical="center" wrapText="1"/>
      <protection/>
    </xf>
    <xf numFmtId="0" fontId="13" fillId="0" borderId="6" xfId="20" applyFont="1" applyBorder="1" applyAlignment="1">
      <alignment vertical="center" wrapText="1"/>
      <protection/>
    </xf>
    <xf numFmtId="0" fontId="13" fillId="0" borderId="14" xfId="20" applyFont="1" applyBorder="1" applyAlignment="1">
      <alignment vertical="center" wrapText="1"/>
      <protection/>
    </xf>
    <xf numFmtId="0" fontId="13" fillId="0" borderId="1" xfId="20" applyFont="1" applyBorder="1" applyAlignment="1">
      <alignment vertical="center" wrapText="1"/>
      <protection/>
    </xf>
    <xf numFmtId="0" fontId="0" fillId="0" borderId="14" xfId="20" applyBorder="1" applyAlignment="1">
      <alignment vertical="center" wrapText="1"/>
      <protection/>
    </xf>
    <xf numFmtId="164" fontId="0" fillId="3" borderId="14" xfId="20" applyNumberFormat="1" applyFill="1" applyBorder="1" applyAlignment="1">
      <alignment vertical="center" wrapText="1"/>
      <protection/>
    </xf>
    <xf numFmtId="164" fontId="2" fillId="3" borderId="7" xfId="20" applyNumberFormat="1" applyFont="1" applyFill="1" applyBorder="1" applyAlignment="1">
      <alignment vertical="center" wrapText="1"/>
      <protection/>
    </xf>
    <xf numFmtId="0" fontId="12" fillId="2" borderId="16" xfId="20" applyFont="1" applyFill="1" applyBorder="1" applyAlignment="1">
      <alignment horizontal="center" vertical="center" wrapText="1"/>
      <protection/>
    </xf>
    <xf numFmtId="0" fontId="12" fillId="2" borderId="26" xfId="20" applyFont="1" applyFill="1" applyBorder="1" applyAlignment="1">
      <alignment horizontal="center" vertical="center" wrapText="1"/>
      <protection/>
    </xf>
    <xf numFmtId="0" fontId="12" fillId="2" borderId="17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12" fillId="2" borderId="1" xfId="20" applyFont="1" applyFill="1" applyBorder="1" applyAlignment="1">
      <alignment vertical="center" wrapText="1"/>
      <protection/>
    </xf>
    <xf numFmtId="0" fontId="12" fillId="2" borderId="15" xfId="20" applyFont="1" applyFill="1" applyBorder="1" applyAlignment="1">
      <alignment vertical="center" wrapText="1"/>
      <protection/>
    </xf>
    <xf numFmtId="0" fontId="12" fillId="2" borderId="2" xfId="20" applyFont="1" applyFill="1" applyBorder="1" applyAlignment="1">
      <alignment vertical="center" wrapText="1"/>
      <protection/>
    </xf>
    <xf numFmtId="0" fontId="12" fillId="2" borderId="5" xfId="20" applyFont="1" applyFill="1" applyBorder="1" applyAlignment="1">
      <alignment vertical="center" wrapText="1"/>
      <protection/>
    </xf>
    <xf numFmtId="0" fontId="0" fillId="3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ytlikova\AppData\Local\Microsoft\Windows\INetCache\Content.Outlook\VE9ZBOE6\&#268;&#225;st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ást 2_Hodinové sazby"/>
      <sheetName val="Část 2_Modelová varianta"/>
      <sheetName val="Souhrnná cenová nabídka"/>
    </sheetNames>
    <sheetDataSet>
      <sheetData sheetId="0">
        <row r="6">
          <cell r="B6">
            <v>0</v>
          </cell>
        </row>
        <row r="14">
          <cell r="B14">
            <v>0</v>
          </cell>
        </row>
      </sheetData>
      <sheetData sheetId="1">
        <row r="4">
          <cell r="B4">
            <v>24</v>
          </cell>
        </row>
        <row r="14">
          <cell r="F14">
            <v>0</v>
          </cell>
        </row>
        <row r="23">
          <cell r="F2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workbookViewId="0" topLeftCell="A16">
      <selection activeCell="A37" sqref="A37:B37"/>
    </sheetView>
  </sheetViews>
  <sheetFormatPr defaultColWidth="9.140625" defaultRowHeight="15"/>
  <cols>
    <col min="1" max="1" width="17.57421875" style="0" customWidth="1"/>
    <col min="2" max="2" width="55.00390625" style="0" customWidth="1"/>
  </cols>
  <sheetData>
    <row r="1" spans="1:4" ht="15">
      <c r="A1" s="2" t="s">
        <v>0</v>
      </c>
      <c r="B1" s="2" t="s">
        <v>7</v>
      </c>
      <c r="C1" s="2"/>
      <c r="D1" s="2"/>
    </row>
    <row r="2" ht="15.75" thickBot="1">
      <c r="A2" s="1"/>
    </row>
    <row r="3" spans="1:2" ht="15">
      <c r="A3" s="99" t="s">
        <v>1</v>
      </c>
      <c r="B3" s="100"/>
    </row>
    <row r="4" spans="1:2" ht="15.75" thickBot="1">
      <c r="A4" s="11" t="s">
        <v>2</v>
      </c>
      <c r="B4" s="12" t="s">
        <v>97</v>
      </c>
    </row>
    <row r="5" spans="1:2" ht="15">
      <c r="A5" s="9" t="s">
        <v>3</v>
      </c>
      <c r="B5" s="10">
        <v>0</v>
      </c>
    </row>
    <row r="6" spans="1:2" ht="15">
      <c r="A6" s="5" t="s">
        <v>4</v>
      </c>
      <c r="B6" s="6">
        <v>0</v>
      </c>
    </row>
    <row r="7" spans="1:2" ht="15">
      <c r="A7" s="5" t="s">
        <v>5</v>
      </c>
      <c r="B7" s="6">
        <v>0</v>
      </c>
    </row>
    <row r="8" spans="1:2" ht="15.75" thickBot="1">
      <c r="A8" s="7" t="s">
        <v>6</v>
      </c>
      <c r="B8" s="8">
        <v>0</v>
      </c>
    </row>
    <row r="10" spans="1:2" ht="15">
      <c r="A10" s="2" t="s">
        <v>8</v>
      </c>
      <c r="B10" s="2" t="s">
        <v>9</v>
      </c>
    </row>
    <row r="11" ht="15.75" thickBot="1"/>
    <row r="12" spans="1:2" ht="15">
      <c r="A12" s="99" t="s">
        <v>10</v>
      </c>
      <c r="B12" s="100"/>
    </row>
    <row r="13" spans="1:2" ht="15.75" thickBot="1">
      <c r="A13" s="16"/>
      <c r="B13" s="12" t="s">
        <v>97</v>
      </c>
    </row>
    <row r="14" spans="1:2" ht="15.75" thickBot="1">
      <c r="A14" s="14" t="s">
        <v>11</v>
      </c>
      <c r="B14" s="15">
        <v>0</v>
      </c>
    </row>
    <row r="16" spans="1:2" ht="15">
      <c r="A16" s="2" t="s">
        <v>12</v>
      </c>
      <c r="B16" s="2" t="s">
        <v>13</v>
      </c>
    </row>
    <row r="17" ht="15.75" customHeight="1" thickBot="1"/>
    <row r="18" spans="1:2" ht="15">
      <c r="A18" s="99" t="s">
        <v>14</v>
      </c>
      <c r="B18" s="100"/>
    </row>
    <row r="19" spans="1:2" ht="15.75" thickBot="1">
      <c r="A19" s="23" t="s">
        <v>2</v>
      </c>
      <c r="B19" s="12" t="s">
        <v>99</v>
      </c>
    </row>
    <row r="20" spans="1:2" ht="15">
      <c r="A20" s="9" t="s">
        <v>15</v>
      </c>
      <c r="B20" s="22">
        <v>0</v>
      </c>
    </row>
    <row r="21" spans="1:2" ht="15">
      <c r="A21" s="5" t="s">
        <v>16</v>
      </c>
      <c r="B21" s="19">
        <v>0</v>
      </c>
    </row>
    <row r="22" spans="1:2" ht="15">
      <c r="A22" s="5" t="s">
        <v>4</v>
      </c>
      <c r="B22" s="19">
        <v>0</v>
      </c>
    </row>
    <row r="23" spans="1:2" ht="15">
      <c r="A23" s="5" t="s">
        <v>5</v>
      </c>
      <c r="B23" s="19">
        <v>0</v>
      </c>
    </row>
    <row r="24" spans="1:2" ht="15.75" thickBot="1">
      <c r="A24" s="7" t="s">
        <v>6</v>
      </c>
      <c r="B24" s="20">
        <v>0</v>
      </c>
    </row>
    <row r="26" spans="1:2" ht="15">
      <c r="A26" s="2" t="s">
        <v>17</v>
      </c>
      <c r="B26" s="2" t="s">
        <v>18</v>
      </c>
    </row>
    <row r="27" ht="15.75" thickBot="1"/>
    <row r="28" spans="1:2" ht="15">
      <c r="A28" s="99" t="s">
        <v>19</v>
      </c>
      <c r="B28" s="100"/>
    </row>
    <row r="29" spans="1:2" ht="15.75" thickBot="1">
      <c r="A29" s="23" t="s">
        <v>2</v>
      </c>
      <c r="B29" s="12" t="s">
        <v>99</v>
      </c>
    </row>
    <row r="30" spans="1:2" ht="15">
      <c r="A30" s="9" t="s">
        <v>15</v>
      </c>
      <c r="B30" s="22">
        <v>0</v>
      </c>
    </row>
    <row r="31" spans="1:2" ht="15">
      <c r="A31" s="5" t="s">
        <v>3</v>
      </c>
      <c r="B31" s="19">
        <v>0</v>
      </c>
    </row>
    <row r="32" spans="1:2" ht="15">
      <c r="A32" s="5" t="s">
        <v>20</v>
      </c>
      <c r="B32" s="19">
        <v>0</v>
      </c>
    </row>
    <row r="33" spans="1:2" ht="15">
      <c r="A33" s="5" t="s">
        <v>5</v>
      </c>
      <c r="B33" s="19">
        <v>0</v>
      </c>
    </row>
    <row r="34" spans="1:2" ht="15.75" thickBot="1">
      <c r="A34" s="7" t="s">
        <v>6</v>
      </c>
      <c r="B34" s="20">
        <v>0</v>
      </c>
    </row>
    <row r="37" spans="1:2" ht="15">
      <c r="A37" s="209" t="s">
        <v>126</v>
      </c>
      <c r="B37" s="101"/>
    </row>
  </sheetData>
  <mergeCells count="5">
    <mergeCell ref="A3:B3"/>
    <mergeCell ref="A12:B12"/>
    <mergeCell ref="A18:B18"/>
    <mergeCell ref="A28:B28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E3EC-7175-4A94-A263-013D7606EC61}">
  <dimension ref="A1:P112"/>
  <sheetViews>
    <sheetView workbookViewId="0" topLeftCell="A106">
      <selection activeCell="A112" sqref="A112:B112"/>
    </sheetView>
  </sheetViews>
  <sheetFormatPr defaultColWidth="9.140625" defaultRowHeight="15"/>
  <cols>
    <col min="1" max="1" width="40.140625" style="0" bestFit="1" customWidth="1"/>
    <col min="2" max="2" width="25.140625" style="0" customWidth="1"/>
    <col min="3" max="3" width="16.28125" style="0" customWidth="1"/>
    <col min="4" max="4" width="16.00390625" style="0" customWidth="1"/>
    <col min="5" max="5" width="14.57421875" style="0" customWidth="1"/>
    <col min="6" max="6" width="11.7109375" style="0" customWidth="1"/>
    <col min="7" max="7" width="12.8515625" style="0" customWidth="1"/>
  </cols>
  <sheetData>
    <row r="1" ht="15">
      <c r="A1" s="26" t="s">
        <v>21</v>
      </c>
    </row>
    <row r="3" spans="1:10" ht="77.25" customHeight="1">
      <c r="A3" s="128" t="s">
        <v>104</v>
      </c>
      <c r="B3" s="129"/>
      <c r="C3" s="129"/>
      <c r="D3" s="129"/>
      <c r="E3" s="129"/>
      <c r="F3" s="129"/>
      <c r="G3" s="129"/>
      <c r="H3" s="129"/>
      <c r="I3" s="129"/>
      <c r="J3" s="129"/>
    </row>
    <row r="5" ht="15">
      <c r="A5" s="2" t="s">
        <v>22</v>
      </c>
    </row>
    <row r="6" ht="15.75" thickBot="1">
      <c r="A6" t="s">
        <v>42</v>
      </c>
    </row>
    <row r="7" spans="1:7" ht="15" customHeight="1">
      <c r="A7" s="130" t="s">
        <v>23</v>
      </c>
      <c r="B7" s="131"/>
      <c r="C7" s="131"/>
      <c r="D7" s="131"/>
      <c r="E7" s="131"/>
      <c r="F7" s="131"/>
      <c r="G7" s="132"/>
    </row>
    <row r="8" spans="1:7" ht="74.25" customHeight="1">
      <c r="A8" s="113" t="s">
        <v>13</v>
      </c>
      <c r="B8" s="114"/>
      <c r="C8" s="114" t="s">
        <v>102</v>
      </c>
      <c r="D8" s="114" t="s">
        <v>24</v>
      </c>
      <c r="E8" s="114" t="s">
        <v>25</v>
      </c>
      <c r="F8" s="114" t="s">
        <v>26</v>
      </c>
      <c r="G8" s="118" t="s">
        <v>103</v>
      </c>
    </row>
    <row r="9" spans="1:7" ht="15">
      <c r="A9" s="113"/>
      <c r="B9" s="114"/>
      <c r="C9" s="114"/>
      <c r="D9" s="114"/>
      <c r="E9" s="114"/>
      <c r="F9" s="114"/>
      <c r="G9" s="118"/>
    </row>
    <row r="10" spans="1:7" ht="15">
      <c r="A10" s="105" t="s">
        <v>27</v>
      </c>
      <c r="B10" s="106"/>
      <c r="C10" s="28"/>
      <c r="D10" s="28"/>
      <c r="E10" s="17"/>
      <c r="F10" s="28"/>
      <c r="G10" s="19">
        <f>D10*E10*F10</f>
        <v>0</v>
      </c>
    </row>
    <row r="11" spans="1:7" ht="15">
      <c r="A11" s="105" t="s">
        <v>28</v>
      </c>
      <c r="B11" s="106"/>
      <c r="C11" s="28"/>
      <c r="D11" s="28"/>
      <c r="E11" s="17"/>
      <c r="F11" s="28"/>
      <c r="G11" s="19">
        <f aca="true" t="shared" si="0" ref="G11:G16">D11*E11*F11</f>
        <v>0</v>
      </c>
    </row>
    <row r="12" spans="1:7" ht="15">
      <c r="A12" s="105" t="s">
        <v>29</v>
      </c>
      <c r="B12" s="106"/>
      <c r="C12" s="28"/>
      <c r="D12" s="28"/>
      <c r="E12" s="17"/>
      <c r="F12" s="28"/>
      <c r="G12" s="19">
        <f>D12*E12*F12</f>
        <v>0</v>
      </c>
    </row>
    <row r="13" spans="1:7" ht="15">
      <c r="A13" s="105" t="s">
        <v>30</v>
      </c>
      <c r="B13" s="106"/>
      <c r="C13" s="28"/>
      <c r="D13" s="28"/>
      <c r="E13" s="17"/>
      <c r="F13" s="28"/>
      <c r="G13" s="19">
        <f t="shared" si="0"/>
        <v>0</v>
      </c>
    </row>
    <row r="14" spans="1:7" ht="15">
      <c r="A14" s="105" t="s">
        <v>31</v>
      </c>
      <c r="B14" s="106"/>
      <c r="C14" s="28"/>
      <c r="D14" s="28"/>
      <c r="E14" s="17"/>
      <c r="F14" s="28"/>
      <c r="G14" s="19">
        <f>D14*E14*F14</f>
        <v>0</v>
      </c>
    </row>
    <row r="15" spans="1:7" ht="15">
      <c r="A15" s="105" t="s">
        <v>32</v>
      </c>
      <c r="B15" s="106"/>
      <c r="C15" s="28"/>
      <c r="D15" s="28"/>
      <c r="E15" s="17"/>
      <c r="F15" s="28"/>
      <c r="G15" s="19">
        <f t="shared" si="0"/>
        <v>0</v>
      </c>
    </row>
    <row r="16" spans="1:7" ht="15">
      <c r="A16" s="105" t="s">
        <v>33</v>
      </c>
      <c r="B16" s="106"/>
      <c r="C16" s="28"/>
      <c r="D16" s="28"/>
      <c r="E16" s="17"/>
      <c r="F16" s="28"/>
      <c r="G16" s="19">
        <f t="shared" si="0"/>
        <v>0</v>
      </c>
    </row>
    <row r="17" spans="1:7" ht="15">
      <c r="A17" s="113" t="s">
        <v>18</v>
      </c>
      <c r="B17" s="114"/>
      <c r="C17" s="102"/>
      <c r="D17" s="103"/>
      <c r="E17" s="103"/>
      <c r="F17" s="103"/>
      <c r="G17" s="104"/>
    </row>
    <row r="18" spans="1:7" ht="15">
      <c r="A18" s="105" t="s">
        <v>34</v>
      </c>
      <c r="B18" s="106"/>
      <c r="C18" s="28"/>
      <c r="D18" s="28"/>
      <c r="E18" s="17"/>
      <c r="F18" s="28"/>
      <c r="G18" s="19">
        <f>D18*E18*F18</f>
        <v>0</v>
      </c>
    </row>
    <row r="19" spans="1:7" ht="15">
      <c r="A19" s="105" t="s">
        <v>35</v>
      </c>
      <c r="B19" s="106"/>
      <c r="C19" s="28"/>
      <c r="D19" s="28"/>
      <c r="E19" s="17"/>
      <c r="F19" s="28"/>
      <c r="G19" s="19">
        <f aca="true" t="shared" si="1" ref="G19:G24">D19*E19*F19</f>
        <v>0</v>
      </c>
    </row>
    <row r="20" spans="1:7" ht="15">
      <c r="A20" s="105" t="s">
        <v>36</v>
      </c>
      <c r="B20" s="106"/>
      <c r="C20" s="28"/>
      <c r="D20" s="28"/>
      <c r="E20" s="17"/>
      <c r="F20" s="28"/>
      <c r="G20" s="19">
        <f t="shared" si="1"/>
        <v>0</v>
      </c>
    </row>
    <row r="21" spans="1:7" ht="15">
      <c r="A21" s="105" t="s">
        <v>37</v>
      </c>
      <c r="B21" s="106"/>
      <c r="C21" s="28"/>
      <c r="D21" s="28"/>
      <c r="E21" s="17"/>
      <c r="F21" s="28"/>
      <c r="G21" s="19">
        <f t="shared" si="1"/>
        <v>0</v>
      </c>
    </row>
    <row r="22" spans="1:7" ht="15">
      <c r="A22" s="105" t="s">
        <v>38</v>
      </c>
      <c r="B22" s="106"/>
      <c r="C22" s="28"/>
      <c r="D22" s="28"/>
      <c r="E22" s="17"/>
      <c r="F22" s="28"/>
      <c r="G22" s="19">
        <f>D22*E22*F22</f>
        <v>0</v>
      </c>
    </row>
    <row r="23" spans="1:7" ht="15">
      <c r="A23" s="105" t="s">
        <v>39</v>
      </c>
      <c r="B23" s="106"/>
      <c r="C23" s="28"/>
      <c r="D23" s="28"/>
      <c r="E23" s="17"/>
      <c r="F23" s="28"/>
      <c r="G23" s="19">
        <f t="shared" si="1"/>
        <v>0</v>
      </c>
    </row>
    <row r="24" spans="1:7" ht="15.75" thickBot="1">
      <c r="A24" s="107" t="s">
        <v>40</v>
      </c>
      <c r="B24" s="108"/>
      <c r="C24" s="33"/>
      <c r="D24" s="33"/>
      <c r="E24" s="34"/>
      <c r="F24" s="33"/>
      <c r="G24" s="35">
        <f t="shared" si="1"/>
        <v>0</v>
      </c>
    </row>
    <row r="25" spans="1:16" ht="16.5" thickBot="1">
      <c r="A25" s="109" t="s">
        <v>41</v>
      </c>
      <c r="B25" s="110"/>
      <c r="C25" s="36"/>
      <c r="D25" s="36"/>
      <c r="E25" s="36"/>
      <c r="F25" s="36"/>
      <c r="G25" s="37">
        <f>SUM(G10:G16,G18:G24)</f>
        <v>0</v>
      </c>
      <c r="N25" s="93"/>
      <c r="O25" s="93"/>
      <c r="P25" s="93"/>
    </row>
    <row r="26" spans="1:16" s="61" customFormat="1" ht="11.25">
      <c r="A26" s="60" t="s">
        <v>100</v>
      </c>
      <c r="N26" s="94"/>
      <c r="O26" s="94"/>
      <c r="P26" s="95"/>
    </row>
    <row r="27" spans="1:16" ht="33" customHeight="1">
      <c r="A27" s="126" t="s">
        <v>101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N27" s="93"/>
      <c r="O27" s="93"/>
      <c r="P27" s="93"/>
    </row>
    <row r="28" ht="15.75" thickBot="1">
      <c r="A28" t="s">
        <v>43</v>
      </c>
    </row>
    <row r="29" spans="1:2" ht="15">
      <c r="A29" s="121" t="s">
        <v>44</v>
      </c>
      <c r="B29" s="122"/>
    </row>
    <row r="30" spans="1:2" ht="45">
      <c r="A30" s="13" t="s">
        <v>45</v>
      </c>
      <c r="B30" s="4" t="s">
        <v>46</v>
      </c>
    </row>
    <row r="31" spans="1:2" ht="15">
      <c r="A31" s="96" t="s">
        <v>121</v>
      </c>
      <c r="B31" s="24">
        <v>300</v>
      </c>
    </row>
    <row r="32" spans="1:2" ht="15">
      <c r="A32" s="96" t="s">
        <v>122</v>
      </c>
      <c r="B32" s="24">
        <v>440</v>
      </c>
    </row>
    <row r="33" spans="1:2" ht="15">
      <c r="A33" s="96" t="s">
        <v>123</v>
      </c>
      <c r="B33" s="24">
        <v>800</v>
      </c>
    </row>
    <row r="34" spans="1:2" ht="15">
      <c r="A34" s="96" t="s">
        <v>124</v>
      </c>
      <c r="B34" s="24">
        <v>20</v>
      </c>
    </row>
    <row r="35" spans="1:2" ht="15.75" thickBot="1">
      <c r="A35" s="97" t="s">
        <v>125</v>
      </c>
      <c r="B35" s="25">
        <v>1</v>
      </c>
    </row>
    <row r="38" ht="15">
      <c r="A38" s="2" t="s">
        <v>48</v>
      </c>
    </row>
    <row r="39" ht="15.75" thickBot="1">
      <c r="A39" t="s">
        <v>47</v>
      </c>
    </row>
    <row r="40" spans="1:7" ht="15">
      <c r="A40" s="123" t="s">
        <v>49</v>
      </c>
      <c r="B40" s="124"/>
      <c r="C40" s="124"/>
      <c r="D40" s="124"/>
      <c r="E40" s="124"/>
      <c r="F40" s="124"/>
      <c r="G40" s="125"/>
    </row>
    <row r="41" spans="1:7" ht="15">
      <c r="A41" s="113" t="s">
        <v>13</v>
      </c>
      <c r="B41" s="114"/>
      <c r="C41" s="114" t="s">
        <v>102</v>
      </c>
      <c r="D41" s="114" t="s">
        <v>24</v>
      </c>
      <c r="E41" s="114" t="s">
        <v>25</v>
      </c>
      <c r="F41" s="114" t="s">
        <v>26</v>
      </c>
      <c r="G41" s="118" t="s">
        <v>103</v>
      </c>
    </row>
    <row r="42" spans="1:7" ht="27.75" customHeight="1">
      <c r="A42" s="113"/>
      <c r="B42" s="114"/>
      <c r="C42" s="114"/>
      <c r="D42" s="114"/>
      <c r="E42" s="114"/>
      <c r="F42" s="114"/>
      <c r="G42" s="118"/>
    </row>
    <row r="43" spans="1:7" ht="15">
      <c r="A43" s="105" t="s">
        <v>27</v>
      </c>
      <c r="B43" s="106"/>
      <c r="C43" s="28"/>
      <c r="D43" s="28"/>
      <c r="E43" s="17"/>
      <c r="F43" s="28"/>
      <c r="G43" s="19">
        <f>D43*E43*F43</f>
        <v>0</v>
      </c>
    </row>
    <row r="44" spans="1:7" ht="15">
      <c r="A44" s="105" t="s">
        <v>28</v>
      </c>
      <c r="B44" s="106"/>
      <c r="C44" s="28"/>
      <c r="D44" s="28"/>
      <c r="E44" s="17"/>
      <c r="F44" s="28"/>
      <c r="G44" s="19">
        <f>D44*E44*F44</f>
        <v>0</v>
      </c>
    </row>
    <row r="45" spans="1:7" ht="15">
      <c r="A45" s="105" t="s">
        <v>29</v>
      </c>
      <c r="B45" s="106"/>
      <c r="C45" s="28"/>
      <c r="D45" s="28"/>
      <c r="E45" s="17"/>
      <c r="F45" s="28"/>
      <c r="G45" s="19">
        <f aca="true" t="shared" si="2" ref="G45">D45*E45*F45</f>
        <v>0</v>
      </c>
    </row>
    <row r="46" spans="1:7" ht="15">
      <c r="A46" s="105" t="s">
        <v>30</v>
      </c>
      <c r="B46" s="106"/>
      <c r="C46" s="28"/>
      <c r="D46" s="28"/>
      <c r="E46" s="17"/>
      <c r="F46" s="28"/>
      <c r="G46" s="19">
        <f>D46*E46*F46</f>
        <v>0</v>
      </c>
    </row>
    <row r="47" spans="1:7" ht="15">
      <c r="A47" s="105" t="s">
        <v>31</v>
      </c>
      <c r="B47" s="106"/>
      <c r="C47" s="28"/>
      <c r="D47" s="28"/>
      <c r="E47" s="17"/>
      <c r="F47" s="28"/>
      <c r="G47" s="19">
        <f>D47*E47*F47</f>
        <v>0</v>
      </c>
    </row>
    <row r="48" spans="1:7" ht="15">
      <c r="A48" s="105" t="s">
        <v>32</v>
      </c>
      <c r="B48" s="106"/>
      <c r="C48" s="28"/>
      <c r="D48" s="28"/>
      <c r="E48" s="17"/>
      <c r="F48" s="28"/>
      <c r="G48" s="19">
        <f aca="true" t="shared" si="3" ref="G48:G49">D48*E48*F48</f>
        <v>0</v>
      </c>
    </row>
    <row r="49" spans="1:7" ht="15">
      <c r="A49" s="105" t="s">
        <v>33</v>
      </c>
      <c r="B49" s="106"/>
      <c r="C49" s="28"/>
      <c r="D49" s="28"/>
      <c r="E49" s="17"/>
      <c r="F49" s="28"/>
      <c r="G49" s="19">
        <f t="shared" si="3"/>
        <v>0</v>
      </c>
    </row>
    <row r="50" spans="1:7" ht="15">
      <c r="A50" s="113" t="s">
        <v>18</v>
      </c>
      <c r="B50" s="114"/>
      <c r="C50" s="102"/>
      <c r="D50" s="103"/>
      <c r="E50" s="103"/>
      <c r="F50" s="103"/>
      <c r="G50" s="104"/>
    </row>
    <row r="51" spans="1:7" ht="15">
      <c r="A51" s="105" t="s">
        <v>34</v>
      </c>
      <c r="B51" s="106"/>
      <c r="C51" s="28"/>
      <c r="D51" s="28"/>
      <c r="E51" s="17"/>
      <c r="F51" s="28"/>
      <c r="G51" s="19">
        <f>D51*E51*F51</f>
        <v>0</v>
      </c>
    </row>
    <row r="52" spans="1:7" ht="15">
      <c r="A52" s="105" t="s">
        <v>35</v>
      </c>
      <c r="B52" s="106"/>
      <c r="C52" s="28"/>
      <c r="D52" s="28"/>
      <c r="E52" s="17"/>
      <c r="F52" s="28"/>
      <c r="G52" s="19">
        <f aca="true" t="shared" si="4" ref="G52:G54">D52*E52*F52</f>
        <v>0</v>
      </c>
    </row>
    <row r="53" spans="1:7" ht="15">
      <c r="A53" s="105" t="s">
        <v>36</v>
      </c>
      <c r="B53" s="106"/>
      <c r="C53" s="28"/>
      <c r="D53" s="28"/>
      <c r="E53" s="17"/>
      <c r="F53" s="28"/>
      <c r="G53" s="19">
        <f t="shared" si="4"/>
        <v>0</v>
      </c>
    </row>
    <row r="54" spans="1:7" ht="15">
      <c r="A54" s="105" t="s">
        <v>37</v>
      </c>
      <c r="B54" s="106"/>
      <c r="C54" s="28"/>
      <c r="D54" s="28"/>
      <c r="E54" s="17"/>
      <c r="F54" s="28"/>
      <c r="G54" s="19">
        <f t="shared" si="4"/>
        <v>0</v>
      </c>
    </row>
    <row r="55" spans="1:7" ht="15">
      <c r="A55" s="105" t="s">
        <v>38</v>
      </c>
      <c r="B55" s="106"/>
      <c r="C55" s="28"/>
      <c r="D55" s="28"/>
      <c r="E55" s="17"/>
      <c r="F55" s="28"/>
      <c r="G55" s="19">
        <f>D55*E55*F55</f>
        <v>0</v>
      </c>
    </row>
    <row r="56" spans="1:7" ht="15">
      <c r="A56" s="105" t="s">
        <v>39</v>
      </c>
      <c r="B56" s="106"/>
      <c r="C56" s="28"/>
      <c r="D56" s="28"/>
      <c r="E56" s="17"/>
      <c r="F56" s="28"/>
      <c r="G56" s="19">
        <f aca="true" t="shared" si="5" ref="G56:G57">D56*E56*F56</f>
        <v>0</v>
      </c>
    </row>
    <row r="57" spans="1:7" ht="15.75" thickBot="1">
      <c r="A57" s="107" t="s">
        <v>40</v>
      </c>
      <c r="B57" s="108"/>
      <c r="C57" s="33"/>
      <c r="D57" s="33"/>
      <c r="E57" s="34"/>
      <c r="F57" s="33"/>
      <c r="G57" s="35">
        <f t="shared" si="5"/>
        <v>0</v>
      </c>
    </row>
    <row r="58" spans="1:7" ht="16.5" thickBot="1">
      <c r="A58" s="109" t="s">
        <v>41</v>
      </c>
      <c r="B58" s="110"/>
      <c r="C58" s="36"/>
      <c r="D58" s="36"/>
      <c r="E58" s="36"/>
      <c r="F58" s="36"/>
      <c r="G58" s="37">
        <f>SUM(G43:G49,G51:G57)</f>
        <v>0</v>
      </c>
    </row>
    <row r="59" s="61" customFormat="1" ht="11.25">
      <c r="A59" s="60" t="s">
        <v>50</v>
      </c>
    </row>
    <row r="60" spans="1:12" ht="28.5" customHeight="1">
      <c r="A60" s="126" t="s">
        <v>101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ht="15.75" thickBot="1">
      <c r="A61" t="s">
        <v>52</v>
      </c>
    </row>
    <row r="62" spans="1:2" ht="15">
      <c r="A62" s="119" t="s">
        <v>51</v>
      </c>
      <c r="B62" s="120"/>
    </row>
    <row r="63" spans="1:2" ht="45.75" thickBot="1">
      <c r="A63" s="16" t="s">
        <v>45</v>
      </c>
      <c r="B63" s="12" t="s">
        <v>46</v>
      </c>
    </row>
    <row r="64" spans="1:2" ht="15">
      <c r="A64" s="98" t="s">
        <v>121</v>
      </c>
      <c r="B64" s="32">
        <v>400</v>
      </c>
    </row>
    <row r="65" spans="1:2" ht="15">
      <c r="A65" s="96" t="s">
        <v>122</v>
      </c>
      <c r="B65" s="24">
        <v>400</v>
      </c>
    </row>
    <row r="66" spans="1:2" ht="15">
      <c r="A66" s="96" t="s">
        <v>123</v>
      </c>
      <c r="B66" s="24">
        <v>900</v>
      </c>
    </row>
    <row r="67" spans="1:2" ht="15">
      <c r="A67" s="96" t="s">
        <v>124</v>
      </c>
      <c r="B67" s="24">
        <v>20</v>
      </c>
    </row>
    <row r="68" spans="1:2" ht="15.75" thickBot="1">
      <c r="A68" s="97" t="s">
        <v>125</v>
      </c>
      <c r="B68" s="25">
        <v>1</v>
      </c>
    </row>
    <row r="71" ht="15">
      <c r="A71" s="2" t="s">
        <v>54</v>
      </c>
    </row>
    <row r="72" ht="15.75" thickBot="1">
      <c r="A72" t="s">
        <v>55</v>
      </c>
    </row>
    <row r="73" spans="1:7" ht="15">
      <c r="A73" s="115" t="s">
        <v>53</v>
      </c>
      <c r="B73" s="116"/>
      <c r="C73" s="116"/>
      <c r="D73" s="116"/>
      <c r="E73" s="116"/>
      <c r="F73" s="116"/>
      <c r="G73" s="117"/>
    </row>
    <row r="74" spans="1:7" ht="15">
      <c r="A74" s="113" t="s">
        <v>13</v>
      </c>
      <c r="B74" s="114"/>
      <c r="C74" s="114" t="s">
        <v>102</v>
      </c>
      <c r="D74" s="114" t="s">
        <v>24</v>
      </c>
      <c r="E74" s="114" t="s">
        <v>25</v>
      </c>
      <c r="F74" s="114" t="s">
        <v>26</v>
      </c>
      <c r="G74" s="118" t="s">
        <v>103</v>
      </c>
    </row>
    <row r="75" spans="1:7" ht="49.5" customHeight="1">
      <c r="A75" s="113"/>
      <c r="B75" s="114"/>
      <c r="C75" s="114"/>
      <c r="D75" s="114"/>
      <c r="E75" s="114"/>
      <c r="F75" s="114"/>
      <c r="G75" s="118"/>
    </row>
    <row r="76" spans="1:7" ht="15">
      <c r="A76" s="105" t="s">
        <v>27</v>
      </c>
      <c r="B76" s="106"/>
      <c r="C76" s="28"/>
      <c r="D76" s="28"/>
      <c r="E76" s="17"/>
      <c r="F76" s="28"/>
      <c r="G76" s="19">
        <f>D76*E76*F76</f>
        <v>0</v>
      </c>
    </row>
    <row r="77" spans="1:7" ht="15">
      <c r="A77" s="105" t="s">
        <v>28</v>
      </c>
      <c r="B77" s="106"/>
      <c r="C77" s="28"/>
      <c r="D77" s="28"/>
      <c r="E77" s="17"/>
      <c r="F77" s="28"/>
      <c r="G77" s="19">
        <f>D77*E77*F77</f>
        <v>0</v>
      </c>
    </row>
    <row r="78" spans="1:7" ht="15">
      <c r="A78" s="105" t="s">
        <v>29</v>
      </c>
      <c r="B78" s="106"/>
      <c r="C78" s="28"/>
      <c r="D78" s="28"/>
      <c r="E78" s="17"/>
      <c r="F78" s="28"/>
      <c r="G78" s="19">
        <f aca="true" t="shared" si="6" ref="G78:G79">D78*E78*F78</f>
        <v>0</v>
      </c>
    </row>
    <row r="79" spans="1:7" ht="15">
      <c r="A79" s="105" t="s">
        <v>30</v>
      </c>
      <c r="B79" s="106"/>
      <c r="C79" s="28"/>
      <c r="D79" s="28"/>
      <c r="E79" s="17"/>
      <c r="F79" s="28"/>
      <c r="G79" s="19">
        <f t="shared" si="6"/>
        <v>0</v>
      </c>
    </row>
    <row r="80" spans="1:7" ht="15">
      <c r="A80" s="105" t="s">
        <v>31</v>
      </c>
      <c r="B80" s="106"/>
      <c r="C80" s="28"/>
      <c r="D80" s="28"/>
      <c r="E80" s="17"/>
      <c r="F80" s="28"/>
      <c r="G80" s="19">
        <f>D80*E80*F80</f>
        <v>0</v>
      </c>
    </row>
    <row r="81" spans="1:7" ht="15">
      <c r="A81" s="105" t="s">
        <v>32</v>
      </c>
      <c r="B81" s="106"/>
      <c r="C81" s="28"/>
      <c r="D81" s="28"/>
      <c r="E81" s="17"/>
      <c r="F81" s="28"/>
      <c r="G81" s="19">
        <f aca="true" t="shared" si="7" ref="G81:G82">D81*E81*F81</f>
        <v>0</v>
      </c>
    </row>
    <row r="82" spans="1:7" ht="15">
      <c r="A82" s="105" t="s">
        <v>33</v>
      </c>
      <c r="B82" s="106"/>
      <c r="C82" s="28"/>
      <c r="D82" s="28"/>
      <c r="E82" s="17"/>
      <c r="F82" s="28"/>
      <c r="G82" s="19">
        <f t="shared" si="7"/>
        <v>0</v>
      </c>
    </row>
    <row r="83" spans="1:7" ht="15">
      <c r="A83" s="113" t="s">
        <v>18</v>
      </c>
      <c r="B83" s="114"/>
      <c r="C83" s="102"/>
      <c r="D83" s="103"/>
      <c r="E83" s="103"/>
      <c r="F83" s="103"/>
      <c r="G83" s="104"/>
    </row>
    <row r="84" spans="1:7" ht="15">
      <c r="A84" s="105" t="s">
        <v>34</v>
      </c>
      <c r="B84" s="106"/>
      <c r="C84" s="28"/>
      <c r="D84" s="28"/>
      <c r="E84" s="17"/>
      <c r="F84" s="28"/>
      <c r="G84" s="19">
        <f>D84*E84*F84</f>
        <v>0</v>
      </c>
    </row>
    <row r="85" spans="1:7" ht="15">
      <c r="A85" s="105" t="s">
        <v>35</v>
      </c>
      <c r="B85" s="106"/>
      <c r="C85" s="28"/>
      <c r="D85" s="28"/>
      <c r="E85" s="17"/>
      <c r="F85" s="28"/>
      <c r="G85" s="19">
        <f aca="true" t="shared" si="8" ref="G85:G87">D85*E85*F85</f>
        <v>0</v>
      </c>
    </row>
    <row r="86" spans="1:7" ht="15">
      <c r="A86" s="105" t="s">
        <v>36</v>
      </c>
      <c r="B86" s="106"/>
      <c r="C86" s="28"/>
      <c r="D86" s="28"/>
      <c r="E86" s="17"/>
      <c r="F86" s="28"/>
      <c r="G86" s="19">
        <f>D86*E86*F86</f>
        <v>0</v>
      </c>
    </row>
    <row r="87" spans="1:7" ht="15">
      <c r="A87" s="105" t="s">
        <v>37</v>
      </c>
      <c r="B87" s="106"/>
      <c r="C87" s="28"/>
      <c r="D87" s="28"/>
      <c r="E87" s="17"/>
      <c r="F87" s="28"/>
      <c r="G87" s="19">
        <f t="shared" si="8"/>
        <v>0</v>
      </c>
    </row>
    <row r="88" spans="1:7" ht="15">
      <c r="A88" s="105" t="s">
        <v>38</v>
      </c>
      <c r="B88" s="106"/>
      <c r="C88" s="28"/>
      <c r="D88" s="28"/>
      <c r="E88" s="17"/>
      <c r="F88" s="28"/>
      <c r="G88" s="19">
        <f>D88*E88*F88</f>
        <v>0</v>
      </c>
    </row>
    <row r="89" spans="1:7" ht="15">
      <c r="A89" s="105" t="s">
        <v>39</v>
      </c>
      <c r="B89" s="106"/>
      <c r="C89" s="28"/>
      <c r="D89" s="28"/>
      <c r="E89" s="17"/>
      <c r="F89" s="28"/>
      <c r="G89" s="19">
        <f aca="true" t="shared" si="9" ref="G89:G90">D89*E89*F89</f>
        <v>0</v>
      </c>
    </row>
    <row r="90" spans="1:7" ht="15.75" thickBot="1">
      <c r="A90" s="107" t="s">
        <v>40</v>
      </c>
      <c r="B90" s="108"/>
      <c r="C90" s="33"/>
      <c r="D90" s="33"/>
      <c r="E90" s="34"/>
      <c r="F90" s="33"/>
      <c r="G90" s="35">
        <f t="shared" si="9"/>
        <v>0</v>
      </c>
    </row>
    <row r="91" spans="1:7" ht="16.5" thickBot="1">
      <c r="A91" s="109" t="s">
        <v>41</v>
      </c>
      <c r="B91" s="110"/>
      <c r="C91" s="36"/>
      <c r="D91" s="36"/>
      <c r="E91" s="36"/>
      <c r="F91" s="36"/>
      <c r="G91" s="37">
        <f>SUM(G76:G82,G84:G90)</f>
        <v>0</v>
      </c>
    </row>
    <row r="92" spans="1:13" s="62" customFormat="1" ht="15">
      <c r="A92" s="60" t="s">
        <v>56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 ht="30.75" customHeight="1">
      <c r="A93" s="126" t="s">
        <v>101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30"/>
    </row>
    <row r="94" ht="15.75" thickBot="1">
      <c r="A94" t="s">
        <v>58</v>
      </c>
    </row>
    <row r="95" spans="1:2" ht="15">
      <c r="A95" s="111" t="s">
        <v>57</v>
      </c>
      <c r="B95" s="112"/>
    </row>
    <row r="96" spans="1:2" ht="45.75" thickBot="1">
      <c r="A96" s="16" t="s">
        <v>45</v>
      </c>
      <c r="B96" s="12" t="s">
        <v>46</v>
      </c>
    </row>
    <row r="97" spans="1:2" ht="15">
      <c r="A97" s="98" t="s">
        <v>121</v>
      </c>
      <c r="B97" s="32">
        <v>600</v>
      </c>
    </row>
    <row r="98" spans="1:2" ht="15">
      <c r="A98" s="96" t="s">
        <v>122</v>
      </c>
      <c r="B98" s="24">
        <v>440</v>
      </c>
    </row>
    <row r="99" spans="1:2" ht="15">
      <c r="A99" s="96" t="s">
        <v>123</v>
      </c>
      <c r="B99" s="24">
        <v>1100</v>
      </c>
    </row>
    <row r="100" spans="1:2" ht="15">
      <c r="A100" s="96" t="s">
        <v>124</v>
      </c>
      <c r="B100" s="24">
        <v>20</v>
      </c>
    </row>
    <row r="101" spans="1:2" ht="15.75" thickBot="1">
      <c r="A101" s="97" t="s">
        <v>125</v>
      </c>
      <c r="B101" s="25">
        <v>1</v>
      </c>
    </row>
    <row r="104" ht="15.75" thickBot="1">
      <c r="A104" s="31" t="s">
        <v>59</v>
      </c>
    </row>
    <row r="105" spans="1:2" ht="15">
      <c r="A105" s="99" t="s">
        <v>60</v>
      </c>
      <c r="B105" s="100"/>
    </row>
    <row r="106" spans="1:2" ht="15.75" thickBot="1">
      <c r="A106" s="16" t="s">
        <v>45</v>
      </c>
      <c r="B106" s="12" t="s">
        <v>61</v>
      </c>
    </row>
    <row r="107" spans="1:2" ht="15">
      <c r="A107" s="39" t="s">
        <v>62</v>
      </c>
      <c r="B107" s="40">
        <v>0</v>
      </c>
    </row>
    <row r="108" spans="1:2" ht="15">
      <c r="A108" s="3" t="s">
        <v>63</v>
      </c>
      <c r="B108" s="17">
        <v>0</v>
      </c>
    </row>
    <row r="109" spans="1:2" ht="15">
      <c r="A109" s="38" t="s">
        <v>41</v>
      </c>
      <c r="B109" s="29">
        <f>SUM(B107:B108)</f>
        <v>0</v>
      </c>
    </row>
    <row r="112" spans="1:2" ht="15">
      <c r="A112" s="209" t="s">
        <v>126</v>
      </c>
      <c r="B112" s="101"/>
    </row>
  </sheetData>
  <mergeCells count="81">
    <mergeCell ref="A27:L27"/>
    <mergeCell ref="A60:L60"/>
    <mergeCell ref="A93:L93"/>
    <mergeCell ref="A15:B15"/>
    <mergeCell ref="A3:J3"/>
    <mergeCell ref="A8:B9"/>
    <mergeCell ref="C8:C9"/>
    <mergeCell ref="D8:D9"/>
    <mergeCell ref="E8:E9"/>
    <mergeCell ref="F8:F9"/>
    <mergeCell ref="G8:G9"/>
    <mergeCell ref="A7:G7"/>
    <mergeCell ref="A10:B10"/>
    <mergeCell ref="A11:B11"/>
    <mergeCell ref="A12:B12"/>
    <mergeCell ref="A13:B13"/>
    <mergeCell ref="A14:B14"/>
    <mergeCell ref="C17:G17"/>
    <mergeCell ref="A16:B16"/>
    <mergeCell ref="A17:B17"/>
    <mergeCell ref="A18:B18"/>
    <mergeCell ref="A21:B21"/>
    <mergeCell ref="A19:B19"/>
    <mergeCell ref="A20:B20"/>
    <mergeCell ref="A22:B22"/>
    <mergeCell ref="A23:B23"/>
    <mergeCell ref="A24:B24"/>
    <mergeCell ref="A25:B25"/>
    <mergeCell ref="A48:B48"/>
    <mergeCell ref="A29:B29"/>
    <mergeCell ref="A40:G40"/>
    <mergeCell ref="A41:B42"/>
    <mergeCell ref="C41:C42"/>
    <mergeCell ref="D41:D42"/>
    <mergeCell ref="E41:E42"/>
    <mergeCell ref="F41:F42"/>
    <mergeCell ref="G41:G42"/>
    <mergeCell ref="A43:B43"/>
    <mergeCell ref="A44:B44"/>
    <mergeCell ref="A45:B45"/>
    <mergeCell ref="A46:B46"/>
    <mergeCell ref="A47:B47"/>
    <mergeCell ref="A62:B62"/>
    <mergeCell ref="A49:B49"/>
    <mergeCell ref="A50:B50"/>
    <mergeCell ref="A55:B55"/>
    <mergeCell ref="A56:B56"/>
    <mergeCell ref="A57:B57"/>
    <mergeCell ref="A58:B58"/>
    <mergeCell ref="C50:G50"/>
    <mergeCell ref="A51:B51"/>
    <mergeCell ref="A52:B52"/>
    <mergeCell ref="A53:B53"/>
    <mergeCell ref="A54:B54"/>
    <mergeCell ref="A81:B81"/>
    <mergeCell ref="A82:B82"/>
    <mergeCell ref="A83:B83"/>
    <mergeCell ref="A73:G73"/>
    <mergeCell ref="A74:B75"/>
    <mergeCell ref="C74:C75"/>
    <mergeCell ref="D74:D75"/>
    <mergeCell ref="E74:E75"/>
    <mergeCell ref="F74:F75"/>
    <mergeCell ref="G74:G75"/>
    <mergeCell ref="A76:B76"/>
    <mergeCell ref="A77:B77"/>
    <mergeCell ref="A78:B78"/>
    <mergeCell ref="A79:B79"/>
    <mergeCell ref="A80:B80"/>
    <mergeCell ref="A112:B112"/>
    <mergeCell ref="C83:G83"/>
    <mergeCell ref="A84:B84"/>
    <mergeCell ref="A85:B85"/>
    <mergeCell ref="A105:B105"/>
    <mergeCell ref="A87:B87"/>
    <mergeCell ref="A88:B88"/>
    <mergeCell ref="A89:B89"/>
    <mergeCell ref="A90:B90"/>
    <mergeCell ref="A91:B91"/>
    <mergeCell ref="A95:B95"/>
    <mergeCell ref="A86:B8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E57E-1EE2-4815-B0B2-690224F89A4E}">
  <dimension ref="A1:F26"/>
  <sheetViews>
    <sheetView workbookViewId="0" topLeftCell="A7">
      <selection activeCell="A26" sqref="A26:B26"/>
    </sheetView>
  </sheetViews>
  <sheetFormatPr defaultColWidth="9.140625" defaultRowHeight="15"/>
  <cols>
    <col min="1" max="1" width="129.140625" style="0" customWidth="1"/>
    <col min="2" max="2" width="9.421875" style="0" bestFit="1" customWidth="1"/>
    <col min="3" max="3" width="12.140625" style="0" bestFit="1" customWidth="1"/>
    <col min="4" max="4" width="16.00390625" style="0" bestFit="1" customWidth="1"/>
    <col min="5" max="5" width="7.28125" style="0" bestFit="1" customWidth="1"/>
    <col min="6" max="6" width="16.140625" style="0" bestFit="1" customWidth="1"/>
  </cols>
  <sheetData>
    <row r="1" ht="15">
      <c r="A1" s="2" t="s">
        <v>64</v>
      </c>
    </row>
    <row r="3" ht="60">
      <c r="A3" s="27" t="s">
        <v>65</v>
      </c>
    </row>
    <row r="4" spans="1:4" ht="28.5" customHeight="1">
      <c r="A4" s="43" t="s">
        <v>80</v>
      </c>
      <c r="B4" s="54">
        <v>24</v>
      </c>
      <c r="D4" s="53"/>
    </row>
    <row r="6" ht="15.75" thickBot="1">
      <c r="A6" t="s">
        <v>81</v>
      </c>
    </row>
    <row r="7" spans="1:6" ht="15">
      <c r="A7" s="144" t="s">
        <v>82</v>
      </c>
      <c r="B7" s="145"/>
      <c r="C7" s="145"/>
      <c r="D7" s="145"/>
      <c r="E7" s="145"/>
      <c r="F7" s="146"/>
    </row>
    <row r="8" spans="1:6" ht="59.25" customHeight="1">
      <c r="A8" s="147" t="s">
        <v>83</v>
      </c>
      <c r="B8" s="149" t="s">
        <v>2</v>
      </c>
      <c r="C8" s="149" t="s">
        <v>84</v>
      </c>
      <c r="D8" s="149" t="s">
        <v>85</v>
      </c>
      <c r="E8" s="149" t="s">
        <v>86</v>
      </c>
      <c r="F8" s="155" t="s">
        <v>87</v>
      </c>
    </row>
    <row r="9" spans="1:6" ht="15.75" thickBot="1">
      <c r="A9" s="148"/>
      <c r="B9" s="150"/>
      <c r="C9" s="150"/>
      <c r="D9" s="150"/>
      <c r="E9" s="150"/>
      <c r="F9" s="156"/>
    </row>
    <row r="10" spans="1:6" ht="29.25" customHeight="1">
      <c r="A10" s="135" t="s">
        <v>88</v>
      </c>
      <c r="B10" s="137" t="s">
        <v>89</v>
      </c>
      <c r="C10" s="139">
        <v>15</v>
      </c>
      <c r="D10" s="153">
        <f>'Část 1_Hodinové sazby'!B14</f>
        <v>0</v>
      </c>
      <c r="E10" s="139">
        <v>12</v>
      </c>
      <c r="F10" s="151">
        <f>C10*D10*E10</f>
        <v>0</v>
      </c>
    </row>
    <row r="11" spans="1:6" ht="15">
      <c r="A11" s="136"/>
      <c r="B11" s="138"/>
      <c r="C11" s="106"/>
      <c r="D11" s="154"/>
      <c r="E11" s="106"/>
      <c r="F11" s="152"/>
    </row>
    <row r="12" spans="1:6" ht="29.25" customHeight="1">
      <c r="A12" s="136" t="s">
        <v>90</v>
      </c>
      <c r="B12" s="106" t="s">
        <v>4</v>
      </c>
      <c r="C12" s="106">
        <v>5</v>
      </c>
      <c r="D12" s="153">
        <f>'Část 1_Hodinové sazby'!B6</f>
        <v>0</v>
      </c>
      <c r="E12" s="139">
        <v>12</v>
      </c>
      <c r="F12" s="151">
        <f>C12*D12*E12</f>
        <v>0</v>
      </c>
    </row>
    <row r="13" spans="1:6" ht="15">
      <c r="A13" s="136"/>
      <c r="B13" s="106"/>
      <c r="C13" s="106"/>
      <c r="D13" s="154"/>
      <c r="E13" s="106"/>
      <c r="F13" s="152"/>
    </row>
    <row r="14" spans="1:6" ht="15.75" thickBot="1">
      <c r="A14" s="133" t="s">
        <v>41</v>
      </c>
      <c r="B14" s="134"/>
      <c r="C14" s="134"/>
      <c r="D14" s="134"/>
      <c r="E14" s="134"/>
      <c r="F14" s="55">
        <f>SUM(F10:F13)</f>
        <v>0</v>
      </c>
    </row>
    <row r="17" ht="15.75" thickBot="1">
      <c r="A17" t="s">
        <v>91</v>
      </c>
    </row>
    <row r="18" spans="1:6" ht="15">
      <c r="A18" s="144" t="s">
        <v>82</v>
      </c>
      <c r="B18" s="145"/>
      <c r="C18" s="145"/>
      <c r="D18" s="145"/>
      <c r="E18" s="145"/>
      <c r="F18" s="146"/>
    </row>
    <row r="19" spans="1:6" ht="29.25" customHeight="1">
      <c r="A19" s="147" t="s">
        <v>83</v>
      </c>
      <c r="B19" s="149" t="s">
        <v>2</v>
      </c>
      <c r="C19" s="149" t="s">
        <v>84</v>
      </c>
      <c r="D19" s="149" t="s">
        <v>92</v>
      </c>
      <c r="E19" s="149" t="s">
        <v>86</v>
      </c>
      <c r="F19" s="51" t="s">
        <v>93</v>
      </c>
    </row>
    <row r="20" spans="1:6" ht="15.75" thickBot="1">
      <c r="A20" s="148"/>
      <c r="B20" s="150"/>
      <c r="C20" s="150"/>
      <c r="D20" s="150"/>
      <c r="E20" s="150"/>
      <c r="F20" s="52" t="s">
        <v>94</v>
      </c>
    </row>
    <row r="21" spans="1:6" ht="15">
      <c r="A21" s="135" t="s">
        <v>95</v>
      </c>
      <c r="B21" s="137" t="s">
        <v>4</v>
      </c>
      <c r="C21" s="139">
        <v>10</v>
      </c>
      <c r="D21" s="140">
        <f>'Část 1_Hodinové sazby'!B22</f>
        <v>0</v>
      </c>
      <c r="E21" s="139">
        <v>12</v>
      </c>
      <c r="F21" s="142">
        <f>C21*D21*E21</f>
        <v>0</v>
      </c>
    </row>
    <row r="22" spans="1:6" ht="15">
      <c r="A22" s="136"/>
      <c r="B22" s="138"/>
      <c r="C22" s="106"/>
      <c r="D22" s="141"/>
      <c r="E22" s="106"/>
      <c r="F22" s="143"/>
    </row>
    <row r="23" spans="1:6" ht="15.75" thickBot="1">
      <c r="A23" s="133" t="s">
        <v>41</v>
      </c>
      <c r="B23" s="134"/>
      <c r="C23" s="134"/>
      <c r="D23" s="134"/>
      <c r="E23" s="134"/>
      <c r="F23" s="58">
        <f>F21</f>
        <v>0</v>
      </c>
    </row>
    <row r="26" spans="1:2" ht="15">
      <c r="A26" s="209" t="s">
        <v>126</v>
      </c>
      <c r="B26" s="101"/>
    </row>
  </sheetData>
  <mergeCells count="34">
    <mergeCell ref="A7:F7"/>
    <mergeCell ref="A8:A9"/>
    <mergeCell ref="B8:B9"/>
    <mergeCell ref="C8:C9"/>
    <mergeCell ref="D8:D9"/>
    <mergeCell ref="E8:E9"/>
    <mergeCell ref="F8:F9"/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21:F22"/>
    <mergeCell ref="A14:E14"/>
    <mergeCell ref="A18:F18"/>
    <mergeCell ref="A19:A20"/>
    <mergeCell ref="B19:B20"/>
    <mergeCell ref="C19:C20"/>
    <mergeCell ref="D19:D20"/>
    <mergeCell ref="E19:E20"/>
    <mergeCell ref="A26:B26"/>
    <mergeCell ref="A23:E23"/>
    <mergeCell ref="A21:A22"/>
    <mergeCell ref="B21:B22"/>
    <mergeCell ref="C21:C22"/>
    <mergeCell ref="D21:D22"/>
    <mergeCell ref="E21:E2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68F2-C7D5-4985-BCB5-304CEADB5BAB}">
  <dimension ref="A1:C18"/>
  <sheetViews>
    <sheetView workbookViewId="0" topLeftCell="A1">
      <selection activeCell="E26" sqref="E26"/>
    </sheetView>
  </sheetViews>
  <sheetFormatPr defaultColWidth="9.140625" defaultRowHeight="15"/>
  <cols>
    <col min="1" max="1" width="85.00390625" style="0" customWidth="1"/>
    <col min="2" max="2" width="12.421875" style="0" customWidth="1"/>
    <col min="3" max="3" width="41.421875" style="0" customWidth="1"/>
  </cols>
  <sheetData>
    <row r="1" ht="15.75">
      <c r="A1" s="42" t="s">
        <v>66</v>
      </c>
    </row>
    <row r="3" ht="15">
      <c r="A3" s="41" t="s">
        <v>67</v>
      </c>
    </row>
    <row r="4" ht="15.75" thickBot="1">
      <c r="A4" t="s">
        <v>96</v>
      </c>
    </row>
    <row r="5" spans="1:3" ht="15">
      <c r="A5" s="99" t="s">
        <v>68</v>
      </c>
      <c r="B5" s="157"/>
      <c r="C5" s="100"/>
    </row>
    <row r="6" spans="1:3" ht="15.75" thickBot="1">
      <c r="A6" s="16" t="s">
        <v>69</v>
      </c>
      <c r="B6" s="50" t="s">
        <v>70</v>
      </c>
      <c r="C6" s="12" t="s">
        <v>71</v>
      </c>
    </row>
    <row r="7" spans="1:3" ht="15">
      <c r="A7" s="21" t="s">
        <v>72</v>
      </c>
      <c r="B7" s="49">
        <v>0.25</v>
      </c>
      <c r="C7" s="56">
        <f>'Část 1_Opakující se služby'!G25*'Část 1_Modelová varianta'!B4</f>
        <v>0</v>
      </c>
    </row>
    <row r="8" spans="1:3" ht="15">
      <c r="A8" s="18" t="s">
        <v>73</v>
      </c>
      <c r="B8" s="46">
        <v>0.25</v>
      </c>
      <c r="C8" s="57">
        <f>'Část 1_Opakující se služby'!G58*'Část 1_Modelová varianta'!B4</f>
        <v>0</v>
      </c>
    </row>
    <row r="9" spans="1:3" ht="15">
      <c r="A9" s="18" t="s">
        <v>74</v>
      </c>
      <c r="B9" s="46">
        <v>0.25</v>
      </c>
      <c r="C9" s="57">
        <f>'Část 1_Opakující se služby'!G91*'Část 1_Modelová varianta'!B4</f>
        <v>0</v>
      </c>
    </row>
    <row r="10" spans="1:3" ht="15">
      <c r="A10" s="18" t="s">
        <v>59</v>
      </c>
      <c r="B10" s="158">
        <v>0.25</v>
      </c>
      <c r="C10" s="57">
        <f>'Část 1_Opakující se služby'!B109*'Část 1_Modelová varianta'!B4</f>
        <v>0</v>
      </c>
    </row>
    <row r="11" spans="1:3" ht="15">
      <c r="A11" s="18" t="s">
        <v>75</v>
      </c>
      <c r="B11" s="159"/>
      <c r="C11" s="57">
        <f>'Část 1_Modelová varianta'!F14</f>
        <v>0</v>
      </c>
    </row>
    <row r="12" spans="1:3" ht="15">
      <c r="A12" s="18" t="s">
        <v>76</v>
      </c>
      <c r="B12" s="160"/>
      <c r="C12" s="57">
        <f>'Část 1_Modelová varianta'!F23*'Část 1_Modelová varianta'!B4</f>
        <v>0</v>
      </c>
    </row>
    <row r="13" spans="1:3" ht="19.5" thickBot="1">
      <c r="A13" s="47" t="s">
        <v>77</v>
      </c>
      <c r="B13" s="48"/>
      <c r="C13" s="59">
        <f>SUM(C7:C12)</f>
        <v>0</v>
      </c>
    </row>
    <row r="14" s="45" customFormat="1" ht="12">
      <c r="A14" s="44" t="s">
        <v>79</v>
      </c>
    </row>
    <row r="15" s="45" customFormat="1" ht="12">
      <c r="A15" s="44" t="s">
        <v>78</v>
      </c>
    </row>
    <row r="18" spans="1:2" ht="15">
      <c r="A18" s="101" t="s">
        <v>98</v>
      </c>
      <c r="B18" s="101"/>
    </row>
  </sheetData>
  <mergeCells count="3">
    <mergeCell ref="A5:C5"/>
    <mergeCell ref="B10:B12"/>
    <mergeCell ref="A18:B1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04A4-2145-4562-B974-839AE7447169}">
  <dimension ref="A1:B24"/>
  <sheetViews>
    <sheetView workbookViewId="0" topLeftCell="A1">
      <selection activeCell="B26" sqref="B26"/>
    </sheetView>
  </sheetViews>
  <sheetFormatPr defaultColWidth="9.140625" defaultRowHeight="15"/>
  <cols>
    <col min="1" max="1" width="16.140625" style="64" customWidth="1"/>
    <col min="2" max="2" width="82.7109375" style="64" customWidth="1"/>
    <col min="3" max="16384" width="9.140625" style="64" customWidth="1"/>
  </cols>
  <sheetData>
    <row r="1" spans="1:2" s="63" customFormat="1" ht="15">
      <c r="A1" s="63" t="s">
        <v>105</v>
      </c>
      <c r="B1" s="63" t="s">
        <v>106</v>
      </c>
    </row>
    <row r="2" ht="15.75" thickBot="1"/>
    <row r="3" spans="1:2" ht="15">
      <c r="A3" s="161" t="s">
        <v>1</v>
      </c>
      <c r="B3" s="162"/>
    </row>
    <row r="4" spans="1:2" ht="15.75" thickBot="1">
      <c r="A4" s="65" t="s">
        <v>2</v>
      </c>
      <c r="B4" s="66" t="s">
        <v>97</v>
      </c>
    </row>
    <row r="5" spans="1:2" ht="15">
      <c r="A5" s="67" t="s">
        <v>3</v>
      </c>
      <c r="B5" s="68">
        <v>0</v>
      </c>
    </row>
    <row r="6" spans="1:2" ht="15">
      <c r="A6" s="69" t="s">
        <v>4</v>
      </c>
      <c r="B6" s="70">
        <v>0</v>
      </c>
    </row>
    <row r="7" spans="1:2" ht="15">
      <c r="A7" s="69" t="s">
        <v>5</v>
      </c>
      <c r="B7" s="70">
        <v>0</v>
      </c>
    </row>
    <row r="8" spans="1:2" ht="15.75" thickBot="1">
      <c r="A8" s="71" t="s">
        <v>6</v>
      </c>
      <c r="B8" s="72">
        <v>0</v>
      </c>
    </row>
    <row r="10" spans="1:2" s="63" customFormat="1" ht="15">
      <c r="A10" s="63" t="s">
        <v>8</v>
      </c>
      <c r="B10" s="63" t="s">
        <v>107</v>
      </c>
    </row>
    <row r="11" ht="15.75" thickBot="1"/>
    <row r="12" spans="1:2" ht="15">
      <c r="A12" s="161" t="s">
        <v>10</v>
      </c>
      <c r="B12" s="162"/>
    </row>
    <row r="13" spans="1:2" ht="15.75" thickBot="1">
      <c r="A13" s="65"/>
      <c r="B13" s="66" t="s">
        <v>97</v>
      </c>
    </row>
    <row r="14" spans="1:2" ht="15.75" thickBot="1">
      <c r="A14" s="73" t="s">
        <v>11</v>
      </c>
      <c r="B14" s="74">
        <v>0</v>
      </c>
    </row>
    <row r="16" spans="1:2" ht="15">
      <c r="A16" s="63" t="s">
        <v>12</v>
      </c>
      <c r="B16" s="63"/>
    </row>
    <row r="17" ht="15.75" thickBot="1"/>
    <row r="18" spans="1:2" ht="15">
      <c r="A18" s="161" t="s">
        <v>108</v>
      </c>
      <c r="B18" s="162"/>
    </row>
    <row r="19" spans="1:2" ht="15.75" thickBot="1">
      <c r="A19" s="65" t="s">
        <v>2</v>
      </c>
      <c r="B19" s="66" t="s">
        <v>109</v>
      </c>
    </row>
    <row r="20" spans="1:2" ht="15">
      <c r="A20" s="67" t="s">
        <v>15</v>
      </c>
      <c r="B20" s="75"/>
    </row>
    <row r="21" spans="1:2" ht="15">
      <c r="A21" s="69" t="s">
        <v>3</v>
      </c>
      <c r="B21" s="76"/>
    </row>
    <row r="22" spans="1:2" ht="15">
      <c r="A22" s="69" t="s">
        <v>4</v>
      </c>
      <c r="B22" s="76"/>
    </row>
    <row r="23" spans="1:2" ht="15">
      <c r="A23" s="69" t="s">
        <v>5</v>
      </c>
      <c r="B23" s="76"/>
    </row>
    <row r="24" spans="1:2" ht="15.75" thickBot="1">
      <c r="A24" s="71" t="s">
        <v>6</v>
      </c>
      <c r="B24" s="77"/>
    </row>
  </sheetData>
  <mergeCells count="3">
    <mergeCell ref="A3:B3"/>
    <mergeCell ref="A12:B12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A76E-AFA7-47C1-978F-625455204453}">
  <dimension ref="A1:F25"/>
  <sheetViews>
    <sheetView tabSelected="1" workbookViewId="0" topLeftCell="A19">
      <selection activeCell="L8" sqref="L8"/>
    </sheetView>
  </sheetViews>
  <sheetFormatPr defaultColWidth="9.140625" defaultRowHeight="15"/>
  <cols>
    <col min="1" max="1" width="129.421875" style="64" customWidth="1"/>
    <col min="2" max="2" width="9.140625" style="64" customWidth="1"/>
    <col min="3" max="3" width="12.140625" style="64" bestFit="1" customWidth="1"/>
    <col min="4" max="4" width="16.00390625" style="64" bestFit="1" customWidth="1"/>
    <col min="5" max="5" width="7.28125" style="64" bestFit="1" customWidth="1"/>
    <col min="6" max="6" width="16.140625" style="64" bestFit="1" customWidth="1"/>
    <col min="7" max="16384" width="9.140625" style="64" customWidth="1"/>
  </cols>
  <sheetData>
    <row r="1" ht="15">
      <c r="A1" s="63" t="s">
        <v>64</v>
      </c>
    </row>
    <row r="3" ht="64.5" customHeight="1">
      <c r="A3" s="78" t="s">
        <v>110</v>
      </c>
    </row>
    <row r="4" spans="1:2" ht="30">
      <c r="A4" s="79" t="s">
        <v>111</v>
      </c>
      <c r="B4" s="80">
        <v>24</v>
      </c>
    </row>
    <row r="6" ht="15.75" thickBot="1">
      <c r="A6" s="64" t="s">
        <v>17</v>
      </c>
    </row>
    <row r="7" spans="1:6" ht="15">
      <c r="A7" s="200" t="s">
        <v>82</v>
      </c>
      <c r="B7" s="201"/>
      <c r="C7" s="201"/>
      <c r="D7" s="201"/>
      <c r="E7" s="201"/>
      <c r="F7" s="202"/>
    </row>
    <row r="8" spans="1:6" ht="15">
      <c r="A8" s="203" t="s">
        <v>83</v>
      </c>
      <c r="B8" s="205" t="s">
        <v>2</v>
      </c>
      <c r="C8" s="205" t="s">
        <v>84</v>
      </c>
      <c r="D8" s="205" t="s">
        <v>85</v>
      </c>
      <c r="E8" s="205" t="s">
        <v>86</v>
      </c>
      <c r="F8" s="207" t="s">
        <v>87</v>
      </c>
    </row>
    <row r="9" spans="1:6" ht="15.75" thickBot="1">
      <c r="A9" s="204"/>
      <c r="B9" s="206"/>
      <c r="C9" s="206"/>
      <c r="D9" s="206"/>
      <c r="E9" s="206"/>
      <c r="F9" s="208"/>
    </row>
    <row r="10" spans="1:6" ht="29.25" customHeight="1">
      <c r="A10" s="194" t="s">
        <v>88</v>
      </c>
      <c r="B10" s="195" t="s">
        <v>112</v>
      </c>
      <c r="C10" s="197">
        <v>15</v>
      </c>
      <c r="D10" s="198">
        <f>'[1]Část 2_Hodinové sazby'!B14</f>
        <v>0</v>
      </c>
      <c r="E10" s="197">
        <v>12</v>
      </c>
      <c r="F10" s="199">
        <f>C10*D10*E10</f>
        <v>0</v>
      </c>
    </row>
    <row r="11" spans="1:6" ht="15">
      <c r="A11" s="186"/>
      <c r="B11" s="196"/>
      <c r="C11" s="188"/>
      <c r="D11" s="190"/>
      <c r="E11" s="188"/>
      <c r="F11" s="192"/>
    </row>
    <row r="12" spans="1:6" ht="29.25" customHeight="1">
      <c r="A12" s="186" t="s">
        <v>90</v>
      </c>
      <c r="B12" s="188" t="s">
        <v>113</v>
      </c>
      <c r="C12" s="188">
        <v>5</v>
      </c>
      <c r="D12" s="190">
        <f>'[1]Část 2_Hodinové sazby'!B6</f>
        <v>0</v>
      </c>
      <c r="E12" s="188">
        <v>12</v>
      </c>
      <c r="F12" s="192">
        <f>C12*D12*E12</f>
        <v>0</v>
      </c>
    </row>
    <row r="13" spans="1:6" ht="15.75" thickBot="1">
      <c r="A13" s="187"/>
      <c r="B13" s="189"/>
      <c r="C13" s="189"/>
      <c r="D13" s="191"/>
      <c r="E13" s="189"/>
      <c r="F13" s="193"/>
    </row>
    <row r="14" spans="1:6" ht="15.75" thickBot="1">
      <c r="A14" s="175" t="s">
        <v>41</v>
      </c>
      <c r="B14" s="176"/>
      <c r="C14" s="176"/>
      <c r="D14" s="176"/>
      <c r="E14" s="176"/>
      <c r="F14" s="81">
        <f>SUM(F10:F13)</f>
        <v>0</v>
      </c>
    </row>
    <row r="17" ht="15.75" thickBot="1">
      <c r="A17" s="64" t="s">
        <v>42</v>
      </c>
    </row>
    <row r="18" spans="1:6" ht="15">
      <c r="A18" s="177" t="s">
        <v>82</v>
      </c>
      <c r="B18" s="178"/>
      <c r="C18" s="178"/>
      <c r="D18" s="178"/>
      <c r="E18" s="178"/>
      <c r="F18" s="179"/>
    </row>
    <row r="19" spans="1:6" ht="15">
      <c r="A19" s="180" t="s">
        <v>83</v>
      </c>
      <c r="B19" s="182" t="s">
        <v>2</v>
      </c>
      <c r="C19" s="182" t="s">
        <v>84</v>
      </c>
      <c r="D19" s="182" t="s">
        <v>114</v>
      </c>
      <c r="E19" s="182" t="s">
        <v>86</v>
      </c>
      <c r="F19" s="184" t="s">
        <v>115</v>
      </c>
    </row>
    <row r="20" spans="1:6" ht="15.75" thickBot="1">
      <c r="A20" s="181"/>
      <c r="B20" s="183"/>
      <c r="C20" s="183"/>
      <c r="D20" s="183"/>
      <c r="E20" s="183"/>
      <c r="F20" s="185"/>
    </row>
    <row r="21" spans="1:6" ht="29.25" customHeight="1">
      <c r="A21" s="165" t="s">
        <v>116</v>
      </c>
      <c r="B21" s="167" t="s">
        <v>4</v>
      </c>
      <c r="C21" s="169">
        <v>10</v>
      </c>
      <c r="D21" s="171">
        <f>'[1]Část 2_Hodinové sazby'!B22*'Část 2_Modelová varianta'!B4</f>
        <v>0</v>
      </c>
      <c r="E21" s="169">
        <v>12</v>
      </c>
      <c r="F21" s="173">
        <f>C21*D21*E21</f>
        <v>0</v>
      </c>
    </row>
    <row r="22" spans="1:6" ht="15.75" thickBot="1">
      <c r="A22" s="166"/>
      <c r="B22" s="168"/>
      <c r="C22" s="170"/>
      <c r="D22" s="172"/>
      <c r="E22" s="170"/>
      <c r="F22" s="174"/>
    </row>
    <row r="23" spans="1:6" ht="15.75" thickBot="1">
      <c r="A23" s="163" t="s">
        <v>41</v>
      </c>
      <c r="B23" s="164"/>
      <c r="C23" s="164"/>
      <c r="D23" s="164"/>
      <c r="E23" s="164"/>
      <c r="F23" s="82">
        <f>F21</f>
        <v>0</v>
      </c>
    </row>
    <row r="24" spans="1:6" ht="15">
      <c r="A24" s="83"/>
      <c r="B24" s="83"/>
      <c r="C24" s="83"/>
      <c r="D24" s="83"/>
      <c r="E24" s="83"/>
      <c r="F24" s="84"/>
    </row>
    <row r="25" spans="1:6" ht="15">
      <c r="A25" s="83"/>
      <c r="B25" s="83"/>
      <c r="C25" s="83"/>
      <c r="D25" s="83"/>
      <c r="E25" s="83"/>
      <c r="F25" s="83"/>
    </row>
  </sheetData>
  <mergeCells count="34">
    <mergeCell ref="A7:F7"/>
    <mergeCell ref="A8:A9"/>
    <mergeCell ref="B8:B9"/>
    <mergeCell ref="C8:C9"/>
    <mergeCell ref="D8:D9"/>
    <mergeCell ref="E8:E9"/>
    <mergeCell ref="F8:F9"/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21:F22"/>
    <mergeCell ref="A14:E14"/>
    <mergeCell ref="A18:F18"/>
    <mergeCell ref="A19:A20"/>
    <mergeCell ref="B19:B20"/>
    <mergeCell ref="C19:C20"/>
    <mergeCell ref="D19:D20"/>
    <mergeCell ref="E19:E20"/>
    <mergeCell ref="F19:F20"/>
    <mergeCell ref="A23:E23"/>
    <mergeCell ref="A21:A22"/>
    <mergeCell ref="B21:B22"/>
    <mergeCell ref="C21:C22"/>
    <mergeCell ref="D21:D22"/>
    <mergeCell ref="E21:E2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2B62-3E95-4536-99FC-DE52A7FFDB8C}">
  <dimension ref="A1:B8"/>
  <sheetViews>
    <sheetView workbookViewId="0" topLeftCell="A1">
      <selection activeCell="B22" sqref="B22"/>
    </sheetView>
  </sheetViews>
  <sheetFormatPr defaultColWidth="9.140625" defaultRowHeight="15"/>
  <cols>
    <col min="1" max="1" width="25.421875" style="64" customWidth="1"/>
    <col min="2" max="2" width="64.7109375" style="64" customWidth="1"/>
    <col min="3" max="16384" width="9.140625" style="64" customWidth="1"/>
  </cols>
  <sheetData>
    <row r="1" ht="15.75" thickBot="1">
      <c r="A1" s="64" t="s">
        <v>43</v>
      </c>
    </row>
    <row r="2" spans="1:2" ht="15">
      <c r="A2" s="161" t="s">
        <v>68</v>
      </c>
      <c r="B2" s="162"/>
    </row>
    <row r="3" spans="1:2" ht="15">
      <c r="A3" s="85" t="s">
        <v>69</v>
      </c>
      <c r="B3" s="86" t="s">
        <v>71</v>
      </c>
    </row>
    <row r="4" spans="1:2" ht="30">
      <c r="A4" s="87" t="s">
        <v>117</v>
      </c>
      <c r="B4" s="88">
        <f>'[1]Část 2_Modelová varianta'!F14</f>
        <v>0</v>
      </c>
    </row>
    <row r="5" spans="1:2" ht="30">
      <c r="A5" s="87" t="s">
        <v>118</v>
      </c>
      <c r="B5" s="88">
        <f>'[1]Část 2_Modelová varianta'!F23*'[1]Část 2_Modelová varianta'!B4</f>
        <v>0</v>
      </c>
    </row>
    <row r="6" spans="1:2" ht="19.5" thickBot="1">
      <c r="A6" s="89" t="s">
        <v>77</v>
      </c>
      <c r="B6" s="90">
        <f>SUM(B4:B5)</f>
        <v>0</v>
      </c>
    </row>
    <row r="7" s="92" customFormat="1" ht="12">
      <c r="A7" s="91" t="s">
        <v>119</v>
      </c>
    </row>
    <row r="8" s="92" customFormat="1" ht="12">
      <c r="A8" s="91" t="s">
        <v>120</v>
      </c>
    </row>
  </sheetData>
  <mergeCells count="1">
    <mergeCell ref="A2:B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4B72-6D54-418F-B3B5-AA0321DD09CE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2023-08-03T18:43:34Z</dcterms:modified>
  <cp:category/>
  <cp:version/>
  <cp:contentType/>
  <cp:contentStatus/>
</cp:coreProperties>
</file>