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VZ\2025\93-90162-VZ-2025 Pojištění\"/>
    </mc:Choice>
  </mc:AlternateContent>
  <xr:revisionPtr revIDLastSave="0" documentId="13_ncr:1_{694EB6F8-5E76-48FF-8EF4-D9DEA3ED22B1}" xr6:coauthVersionLast="36" xr6:coauthVersionMax="47" xr10:uidLastSave="{00000000-0000-0000-0000-000000000000}"/>
  <workbookProtection lockStructure="1"/>
  <bookViews>
    <workbookView xWindow="0" yWindow="0" windowWidth="28800" windowHeight="12105" xr2:uid="{F3E5D79A-B2F1-4A8B-B2F0-7BF96D6226E5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49" i="1"/>
  <c r="E50" i="1"/>
  <c r="E51" i="1"/>
  <c r="E48" i="1"/>
  <c r="E8" i="1"/>
  <c r="E9" i="1"/>
  <c r="E10" i="1"/>
  <c r="E11" i="1"/>
  <c r="E12" i="1"/>
  <c r="E13" i="1"/>
  <c r="E14" i="1"/>
  <c r="E15" i="1"/>
  <c r="E16" i="1"/>
  <c r="E18" i="1"/>
  <c r="E19" i="1"/>
  <c r="E20" i="1"/>
  <c r="E21" i="1"/>
  <c r="E22" i="1"/>
  <c r="E23" i="1"/>
  <c r="E24" i="1"/>
  <c r="E25" i="1"/>
  <c r="E26" i="1"/>
  <c r="E27" i="1"/>
  <c r="E28" i="1"/>
  <c r="E29" i="1"/>
  <c r="E7" i="1"/>
  <c r="G28" i="1"/>
  <c r="G19" i="1"/>
  <c r="G16" i="1"/>
  <c r="G14" i="1"/>
  <c r="G13" i="1"/>
  <c r="C40" i="1" l="1"/>
  <c r="G39" i="1"/>
  <c r="G38" i="1"/>
  <c r="G37" i="1"/>
  <c r="G51" i="1"/>
  <c r="G50" i="1"/>
  <c r="G49" i="1"/>
  <c r="G48" i="1"/>
  <c r="G29" i="1"/>
  <c r="G27" i="1"/>
  <c r="G26" i="1"/>
  <c r="G25" i="1"/>
  <c r="G24" i="1"/>
  <c r="G23" i="1"/>
  <c r="G22" i="1"/>
  <c r="G21" i="1"/>
  <c r="G20" i="1"/>
  <c r="G18" i="1"/>
  <c r="G15" i="1"/>
  <c r="G12" i="1"/>
  <c r="G11" i="1"/>
  <c r="G10" i="1"/>
  <c r="G9" i="1"/>
  <c r="G8" i="1"/>
  <c r="G7" i="1"/>
  <c r="C52" i="1" l="1"/>
  <c r="C30" i="1"/>
  <c r="C53" i="1" l="1"/>
  <c r="E54" i="1" s="1"/>
  <c r="E55" i="1" s="1"/>
  <c r="C31" i="1"/>
  <c r="E32" i="1" s="1"/>
  <c r="E33" i="1" s="1"/>
  <c r="C41" i="1" l="1"/>
  <c r="E42" i="1" s="1"/>
  <c r="E43" i="1" s="1"/>
  <c r="E58" i="1" l="1"/>
</calcChain>
</file>

<file path=xl/sharedStrings.xml><?xml version="1.0" encoding="utf-8"?>
<sst xmlns="http://schemas.openxmlformats.org/spreadsheetml/2006/main" count="66" uniqueCount="57">
  <si>
    <t>pojistný rok</t>
  </si>
  <si>
    <t>pojistná sazba v promile</t>
  </si>
  <si>
    <t>vypočtené roční pojistné</t>
  </si>
  <si>
    <t>pojištění odcizení</t>
  </si>
  <si>
    <t>přeprava peněz, cenin a cenností vlastními i najatými vozidly v ČR</t>
  </si>
  <si>
    <t>pojištění elektroniky</t>
  </si>
  <si>
    <t>Pojištění odpovědnosti za škodu</t>
  </si>
  <si>
    <t>pojistná sazba v Kč na 1 cestovní den</t>
  </si>
  <si>
    <t>Slovensko</t>
  </si>
  <si>
    <t>Evropa</t>
  </si>
  <si>
    <t>USA</t>
  </si>
  <si>
    <r>
      <t>*</t>
    </r>
    <r>
      <rPr>
        <b/>
        <sz val="11"/>
        <rFont val="Arial"/>
        <family val="2"/>
        <charset val="238"/>
      </rPr>
      <t>tyto vypočtené údaje budou použity pouze pro účely hodnocení</t>
    </r>
  </si>
  <si>
    <t>V ...............  dne ....................</t>
  </si>
  <si>
    <t>.....................................................................................</t>
  </si>
  <si>
    <t>(jméno a příjmení oprávněné osoby a podpis)</t>
  </si>
  <si>
    <t>Pojistná částka/limit plnění</t>
  </si>
  <si>
    <t>Součet ročního pojistného pro majetkové pojištění a pojištění odpovědnosti*</t>
  </si>
  <si>
    <t>Součet ročního pojistného pro cestovní pojištění*</t>
  </si>
  <si>
    <t>živelní pojištění</t>
  </si>
  <si>
    <t>soubor zásob (1. riziko)</t>
  </si>
  <si>
    <t>živelní pojištění - soubor vlastních i cizích nemovitostí</t>
  </si>
  <si>
    <t>živelní pojištění - soubor vlastních i cizích věcí movitých</t>
  </si>
  <si>
    <t>soubor vlastních i cizích staveb (1. riziko)</t>
  </si>
  <si>
    <t>náklady na demolici a odvoz suti</t>
  </si>
  <si>
    <t>náklady na obnovu dat</t>
  </si>
  <si>
    <t>soubor vlastních i cizích věcí movitých, zásob, stavebních součástí</t>
  </si>
  <si>
    <t>pojištění skel</t>
  </si>
  <si>
    <t>soubor elektronických přístrojů a výpočetní techniky (1. riziko)</t>
  </si>
  <si>
    <t>soubor mobilní elektroniky</t>
  </si>
  <si>
    <t>Sleva za dlouhodobost 15 %</t>
  </si>
  <si>
    <t>Část 1 - Pojištění majetku a odpovědnosti</t>
  </si>
  <si>
    <t>Část 3 - Cestovní pojištění</t>
  </si>
  <si>
    <t>Část 2 - Pojištění vozidel</t>
  </si>
  <si>
    <t>Kč</t>
  </si>
  <si>
    <t>Součet ročního pojistného pro pojištění vozidel*</t>
  </si>
  <si>
    <t>modelový počet procestovaných dní pro hodnocení</t>
  </si>
  <si>
    <t>Výsledné roční pojistné*</t>
  </si>
  <si>
    <t>Výsledné pojistné za dobu trvání pojištění v délce 4 let*</t>
  </si>
  <si>
    <t>Celý svět mimo USA</t>
  </si>
  <si>
    <t>Roční pojistné za pojištění povinné ručení</t>
  </si>
  <si>
    <t>Roční pojistné za havarijní pojištění</t>
  </si>
  <si>
    <t>náklady na dokumentaci pojistné události</t>
  </si>
  <si>
    <t>náklady na vodné a stočné</t>
  </si>
  <si>
    <t>soubor vlastních i cizích peněz, cenností</t>
  </si>
  <si>
    <t>soubor cenností a peněz (1. riziko)</t>
  </si>
  <si>
    <t>věci umělecké, historické hodnoty (1. riziko)</t>
  </si>
  <si>
    <t>náklady historické hodnoty</t>
  </si>
  <si>
    <t>strojní pojištění</t>
  </si>
  <si>
    <t>soubor strojů (1. riziko)</t>
  </si>
  <si>
    <t>soubor investic (1. riziko)</t>
  </si>
  <si>
    <t>věci zaměstnanců, studentů a hostů (1. riziko)</t>
  </si>
  <si>
    <t>přeprava nákladu - přeprava movitého majetku a zásob vlastními i najatými vozidly v Evropě</t>
  </si>
  <si>
    <t>Roční pojistné za připojištění (asistenční služby)</t>
  </si>
  <si>
    <t>náklady v důsledku změn norem a legislativy</t>
  </si>
  <si>
    <r>
      <t>Vyplňte prosím</t>
    </r>
    <r>
      <rPr>
        <b/>
        <sz val="11"/>
        <color theme="1"/>
        <rFont val="Calibri"/>
        <family val="2"/>
        <charset val="238"/>
        <scheme val="minor"/>
      </rPr>
      <t xml:space="preserve"> žlutě zvýrazněná pole</t>
    </r>
    <r>
      <rPr>
        <sz val="11"/>
        <color theme="1"/>
        <rFont val="Calibri"/>
        <family val="2"/>
        <charset val="238"/>
        <scheme val="minor"/>
      </rPr>
      <t xml:space="preserve">. V případě, že nabídku na některou část nepředkládáte </t>
    </r>
    <r>
      <rPr>
        <b/>
        <sz val="11"/>
        <color theme="1"/>
        <rFont val="Calibri"/>
        <family val="2"/>
        <charset val="238"/>
        <scheme val="minor"/>
      </rPr>
      <t>uveďte ve žlutých polích příslušné části poli znak " - ".</t>
    </r>
  </si>
  <si>
    <t>Příloha č. 2 – Kalkulace nabídkové ceny</t>
  </si>
  <si>
    <t>Hodnoty v polích E33, E43 a E55 budou uvedeny příslušných polích formuláře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</si>
</sst>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Kč&quot;;\-#,##0\ &quot;Kč&quot;"/>
    <numFmt numFmtId="164" formatCode="_-* #,##0.00_-;\-* #,##0.00_-;_-* &quot;-&quot;??_-;_-@_-"/>
    <numFmt numFmtId="165" formatCode="#,##0_ ;\-#,##0\ "/>
    <numFmt numFmtId="166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1"/>
      <name val="Arial"/>
      <family val="2"/>
      <charset val="238"/>
    </font>
    <font>
      <b/>
      <sz val="18"/>
      <color indexed="10"/>
      <name val="Arial"/>
      <family val="2"/>
      <charset val="238"/>
    </font>
    <font>
      <b/>
      <sz val="14"/>
      <name val="Arial"/>
      <family val="2"/>
      <charset val="238"/>
    </font>
    <font>
      <b/>
      <sz val="18"/>
      <color theme="0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17" xfId="0" applyBorder="1" applyProtection="1">
      <protection locked="0"/>
    </xf>
    <xf numFmtId="0" fontId="0" fillId="0" borderId="11" xfId="0" applyBorder="1" applyProtection="1">
      <protection locked="0"/>
    </xf>
    <xf numFmtId="0" fontId="4" fillId="0" borderId="23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64" fontId="5" fillId="0" borderId="0" xfId="1" applyFont="1" applyFill="1" applyBorder="1" applyAlignment="1">
      <alignment wrapText="1"/>
    </xf>
    <xf numFmtId="0" fontId="0" fillId="0" borderId="24" xfId="0" applyBorder="1"/>
    <xf numFmtId="0" fontId="0" fillId="0" borderId="23" xfId="0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5" fontId="10" fillId="2" borderId="20" xfId="0" applyNumberFormat="1" applyFont="1" applyFill="1" applyBorder="1" applyAlignment="1">
      <alignment wrapText="1"/>
    </xf>
    <xf numFmtId="0" fontId="0" fillId="3" borderId="8" xfId="0" applyFill="1" applyBorder="1"/>
    <xf numFmtId="0" fontId="0" fillId="3" borderId="9" xfId="0" applyFill="1" applyBorder="1"/>
    <xf numFmtId="0" fontId="4" fillId="3" borderId="26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wrapText="1"/>
    </xf>
    <xf numFmtId="0" fontId="4" fillId="3" borderId="15" xfId="0" applyFont="1" applyFill="1" applyBorder="1" applyAlignment="1">
      <alignment wrapText="1"/>
    </xf>
    <xf numFmtId="5" fontId="5" fillId="3" borderId="16" xfId="1" applyNumberFormat="1" applyFont="1" applyFill="1" applyBorder="1" applyAlignment="1">
      <alignment horizontal="right" wrapText="1"/>
    </xf>
    <xf numFmtId="5" fontId="5" fillId="3" borderId="6" xfId="1" applyNumberFormat="1" applyFont="1" applyFill="1" applyBorder="1" applyAlignment="1">
      <alignment horizontal="right" wrapText="1"/>
    </xf>
    <xf numFmtId="5" fontId="5" fillId="3" borderId="23" xfId="1" applyNumberFormat="1" applyFont="1" applyFill="1" applyBorder="1" applyAlignment="1">
      <alignment horizontal="right" wrapText="1"/>
    </xf>
    <xf numFmtId="5" fontId="5" fillId="3" borderId="1" xfId="1" applyNumberFormat="1" applyFont="1" applyFill="1" applyBorder="1" applyAlignment="1">
      <alignment horizontal="right" wrapText="1"/>
    </xf>
    <xf numFmtId="0" fontId="4" fillId="3" borderId="7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0" fillId="3" borderId="4" xfId="0" applyFill="1" applyBorder="1"/>
    <xf numFmtId="0" fontId="0" fillId="3" borderId="5" xfId="0" applyFill="1" applyBorder="1"/>
    <xf numFmtId="0" fontId="4" fillId="3" borderId="22" xfId="0" applyFont="1" applyFill="1" applyBorder="1" applyAlignment="1">
      <alignment horizontal="center" wrapText="1"/>
    </xf>
    <xf numFmtId="0" fontId="4" fillId="3" borderId="30" xfId="0" applyFont="1" applyFill="1" applyBorder="1" applyAlignment="1">
      <alignment horizontal="center" wrapText="1"/>
    </xf>
    <xf numFmtId="0" fontId="0" fillId="3" borderId="28" xfId="0" applyFill="1" applyBorder="1"/>
    <xf numFmtId="0" fontId="0" fillId="3" borderId="19" xfId="0" applyFill="1" applyBorder="1"/>
    <xf numFmtId="0" fontId="4" fillId="3" borderId="29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wrapText="1"/>
    </xf>
    <xf numFmtId="165" fontId="5" fillId="3" borderId="31" xfId="1" applyNumberFormat="1" applyFont="1" applyFill="1" applyBorder="1" applyAlignment="1">
      <alignment wrapText="1"/>
    </xf>
    <xf numFmtId="165" fontId="5" fillId="3" borderId="25" xfId="1" applyNumberFormat="1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165" fontId="5" fillId="3" borderId="10" xfId="1" applyNumberFormat="1" applyFont="1" applyFill="1" applyBorder="1" applyAlignment="1">
      <alignment wrapText="1"/>
    </xf>
    <xf numFmtId="0" fontId="4" fillId="3" borderId="14" xfId="0" applyFont="1" applyFill="1" applyBorder="1" applyAlignment="1">
      <alignment horizontal="left" vertical="center" wrapText="1"/>
    </xf>
    <xf numFmtId="0" fontId="0" fillId="0" borderId="34" xfId="0" applyBorder="1" applyProtection="1">
      <protection locked="0"/>
    </xf>
    <xf numFmtId="0" fontId="7" fillId="2" borderId="0" xfId="0" applyFont="1" applyFill="1"/>
    <xf numFmtId="0" fontId="11" fillId="2" borderId="0" xfId="0" applyFont="1" applyFill="1"/>
    <xf numFmtId="5" fontId="5" fillId="3" borderId="35" xfId="1" applyNumberFormat="1" applyFont="1" applyFill="1" applyBorder="1" applyAlignment="1">
      <alignment horizontal="right" wrapText="1"/>
    </xf>
    <xf numFmtId="166" fontId="0" fillId="0" borderId="32" xfId="0" applyNumberFormat="1" applyBorder="1"/>
    <xf numFmtId="5" fontId="5" fillId="0" borderId="3" xfId="1" applyNumberFormat="1" applyFont="1" applyFill="1" applyBorder="1" applyAlignment="1">
      <alignment wrapText="1"/>
    </xf>
    <xf numFmtId="5" fontId="5" fillId="0" borderId="15" xfId="1" applyNumberFormat="1" applyFont="1" applyFill="1" applyBorder="1" applyAlignment="1">
      <alignment wrapText="1"/>
    </xf>
    <xf numFmtId="5" fontId="10" fillId="2" borderId="3" xfId="0" applyNumberFormat="1" applyFont="1" applyFill="1" applyBorder="1" applyAlignment="1">
      <alignment wrapText="1"/>
    </xf>
    <xf numFmtId="1" fontId="0" fillId="0" borderId="17" xfId="0" applyNumberFormat="1" applyBorder="1" applyProtection="1">
      <protection locked="0"/>
    </xf>
    <xf numFmtId="0" fontId="0" fillId="0" borderId="36" xfId="0" applyBorder="1"/>
    <xf numFmtId="1" fontId="0" fillId="0" borderId="37" xfId="0" applyNumberFormat="1" applyBorder="1" applyProtection="1">
      <protection locked="0"/>
    </xf>
    <xf numFmtId="0" fontId="0" fillId="0" borderId="38" xfId="0" applyBorder="1"/>
    <xf numFmtId="0" fontId="0" fillId="0" borderId="21" xfId="0" applyBorder="1"/>
    <xf numFmtId="1" fontId="0" fillId="0" borderId="33" xfId="0" applyNumberFormat="1" applyBorder="1" applyProtection="1">
      <protection locked="0"/>
    </xf>
    <xf numFmtId="0" fontId="0" fillId="0" borderId="20" xfId="0" applyBorder="1"/>
    <xf numFmtId="0" fontId="0" fillId="0" borderId="39" xfId="0" applyBorder="1"/>
    <xf numFmtId="0" fontId="0" fillId="0" borderId="40" xfId="0" applyBorder="1"/>
    <xf numFmtId="5" fontId="5" fillId="0" borderId="38" xfId="1" applyNumberFormat="1" applyFont="1" applyFill="1" applyBorder="1" applyAlignment="1">
      <alignment wrapText="1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45" xfId="0" applyBorder="1" applyProtection="1">
      <protection locked="0"/>
    </xf>
    <xf numFmtId="5" fontId="5" fillId="0" borderId="47" xfId="1" applyNumberFormat="1" applyFont="1" applyFill="1" applyBorder="1" applyAlignment="1">
      <alignment wrapText="1"/>
    </xf>
    <xf numFmtId="5" fontId="5" fillId="0" borderId="40" xfId="1" applyNumberFormat="1" applyFont="1" applyFill="1" applyBorder="1" applyAlignment="1">
      <alignment wrapText="1"/>
    </xf>
    <xf numFmtId="5" fontId="5" fillId="0" borderId="30" xfId="1" applyNumberFormat="1" applyFont="1" applyFill="1" applyBorder="1" applyAlignment="1">
      <alignment wrapText="1"/>
    </xf>
    <xf numFmtId="5" fontId="5" fillId="0" borderId="48" xfId="1" applyNumberFormat="1" applyFont="1" applyFill="1" applyBorder="1" applyAlignment="1">
      <alignment wrapText="1"/>
    </xf>
    <xf numFmtId="5" fontId="5" fillId="3" borderId="21" xfId="1" applyNumberFormat="1" applyFont="1" applyFill="1" applyBorder="1" applyAlignment="1">
      <alignment horizontal="right" wrapText="1"/>
    </xf>
    <xf numFmtId="5" fontId="5" fillId="0" borderId="49" xfId="1" applyNumberFormat="1" applyFont="1" applyFill="1" applyBorder="1" applyAlignment="1">
      <alignment wrapText="1"/>
    </xf>
    <xf numFmtId="0" fontId="0" fillId="0" borderId="50" xfId="0" applyBorder="1" applyProtection="1">
      <protection locked="0"/>
    </xf>
    <xf numFmtId="5" fontId="5" fillId="0" borderId="51" xfId="1" applyNumberFormat="1" applyFont="1" applyFill="1" applyBorder="1" applyAlignment="1">
      <alignment wrapText="1"/>
    </xf>
    <xf numFmtId="5" fontId="5" fillId="3" borderId="52" xfId="1" applyNumberFormat="1" applyFont="1" applyFill="1" applyBorder="1" applyAlignment="1">
      <alignment horizontal="right" wrapText="1"/>
    </xf>
    <xf numFmtId="0" fontId="0" fillId="0" borderId="53" xfId="0" applyBorder="1" applyProtection="1">
      <protection locked="0"/>
    </xf>
    <xf numFmtId="5" fontId="5" fillId="0" borderId="46" xfId="1" applyNumberFormat="1" applyFont="1" applyFill="1" applyBorder="1" applyAlignment="1">
      <alignment wrapText="1"/>
    </xf>
    <xf numFmtId="5" fontId="5" fillId="3" borderId="11" xfId="1" applyNumberFormat="1" applyFont="1" applyFill="1" applyBorder="1" applyAlignment="1">
      <alignment horizontal="right" wrapText="1"/>
    </xf>
    <xf numFmtId="5" fontId="5" fillId="3" borderId="54" xfId="1" applyNumberFormat="1" applyFont="1" applyFill="1" applyBorder="1" applyAlignment="1">
      <alignment horizontal="right" wrapText="1"/>
    </xf>
    <xf numFmtId="5" fontId="4" fillId="3" borderId="6" xfId="1" applyNumberFormat="1" applyFont="1" applyFill="1" applyBorder="1" applyAlignment="1">
      <alignment horizontal="right" wrapText="1"/>
    </xf>
    <xf numFmtId="5" fontId="4" fillId="3" borderId="1" xfId="1" applyNumberFormat="1" applyFont="1" applyFill="1" applyBorder="1" applyAlignment="1">
      <alignment horizontal="right"/>
    </xf>
    <xf numFmtId="0" fontId="2" fillId="0" borderId="2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166" fontId="5" fillId="0" borderId="1" xfId="1" applyNumberFormat="1" applyFont="1" applyFill="1" applyBorder="1" applyAlignment="1">
      <alignment wrapText="1"/>
    </xf>
    <xf numFmtId="166" fontId="0" fillId="0" borderId="2" xfId="0" applyNumberFormat="1" applyBorder="1" applyAlignment="1">
      <alignment wrapText="1"/>
    </xf>
    <xf numFmtId="166" fontId="0" fillId="0" borderId="3" xfId="0" applyNumberFormat="1" applyBorder="1" applyAlignment="1">
      <alignment wrapText="1"/>
    </xf>
    <xf numFmtId="166" fontId="0" fillId="0" borderId="20" xfId="0" applyNumberFormat="1" applyBorder="1" applyAlignment="1">
      <alignment wrapText="1"/>
    </xf>
    <xf numFmtId="0" fontId="4" fillId="3" borderId="3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54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166" fontId="2" fillId="0" borderId="21" xfId="0" applyNumberFormat="1" applyFont="1" applyBorder="1" applyAlignment="1">
      <alignment horizontal="left" vertical="center" wrapText="1"/>
    </xf>
    <xf numFmtId="166" fontId="2" fillId="0" borderId="27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0" fontId="0" fillId="3" borderId="14" xfId="0" applyFill="1" applyBorder="1"/>
    <xf numFmtId="0" fontId="0" fillId="3" borderId="18" xfId="0" applyFill="1" applyBorder="1"/>
    <xf numFmtId="166" fontId="5" fillId="0" borderId="21" xfId="1" applyNumberFormat="1" applyFont="1" applyFill="1" applyBorder="1" applyAlignment="1">
      <alignment wrapText="1"/>
    </xf>
    <xf numFmtId="166" fontId="0" fillId="0" borderId="27" xfId="0" applyNumberFormat="1" applyBorder="1" applyAlignment="1">
      <alignment wrapText="1"/>
    </xf>
  </cellXfs>
  <cellStyles count="2">
    <cellStyle name="Čárka" xfId="1" builtinId="3"/>
    <cellStyle name="Normální" xfId="0" builtinId="0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8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5DA26-7163-4885-96A8-3D695327B026}">
  <dimension ref="A1:AC63"/>
  <sheetViews>
    <sheetView tabSelected="1" zoomScale="70" zoomScaleNormal="70" workbookViewId="0">
      <selection activeCell="D51" sqref="D51"/>
    </sheetView>
  </sheetViews>
  <sheetFormatPr defaultColWidth="33.140625" defaultRowHeight="15" x14ac:dyDescent="0.25"/>
  <cols>
    <col min="1" max="1" width="17.42578125" customWidth="1"/>
    <col min="2" max="2" width="44.85546875" customWidth="1"/>
    <col min="3" max="3" width="27" customWidth="1"/>
    <col min="4" max="4" width="12.28515625" customWidth="1"/>
    <col min="5" max="5" width="27.42578125" customWidth="1"/>
    <col min="6" max="29" width="33.140625" hidden="1" customWidth="1"/>
    <col min="30" max="30" width="0" hidden="1" customWidth="1"/>
  </cols>
  <sheetData>
    <row r="1" spans="1:11" ht="18" x14ac:dyDescent="0.25">
      <c r="A1" s="92" t="s">
        <v>55</v>
      </c>
      <c r="B1" s="93"/>
      <c r="C1" s="93"/>
      <c r="D1" s="93"/>
      <c r="E1" s="93"/>
      <c r="F1" s="11"/>
      <c r="I1" s="11"/>
      <c r="J1" s="11"/>
      <c r="K1" s="11"/>
    </row>
    <row r="2" spans="1:11" x14ac:dyDescent="0.25">
      <c r="A2" t="s">
        <v>54</v>
      </c>
    </row>
    <row r="4" spans="1:11" ht="16.5" thickBot="1" x14ac:dyDescent="0.3">
      <c r="A4" s="75" t="s">
        <v>30</v>
      </c>
      <c r="B4" s="76"/>
    </row>
    <row r="5" spans="1:11" x14ac:dyDescent="0.25">
      <c r="A5" s="24"/>
      <c r="B5" s="25"/>
      <c r="C5" s="94" t="s">
        <v>0</v>
      </c>
      <c r="D5" s="95"/>
      <c r="E5" s="96"/>
    </row>
    <row r="6" spans="1:11" ht="39.75" thickBot="1" x14ac:dyDescent="0.3">
      <c r="A6" s="13"/>
      <c r="B6" s="14"/>
      <c r="C6" s="15" t="s">
        <v>15</v>
      </c>
      <c r="D6" s="26" t="s">
        <v>1</v>
      </c>
      <c r="E6" s="27" t="s">
        <v>2</v>
      </c>
    </row>
    <row r="7" spans="1:11" ht="15.75" thickBot="1" x14ac:dyDescent="0.3">
      <c r="A7" s="97" t="s">
        <v>20</v>
      </c>
      <c r="B7" s="98"/>
      <c r="C7" s="73">
        <v>7804336078</v>
      </c>
      <c r="D7" s="37"/>
      <c r="E7" s="42">
        <f>IF(D7="-",0,(D7*C7/1000))</f>
        <v>0</v>
      </c>
      <c r="G7">
        <f t="shared" ref="G7:G29" si="0">D7</f>
        <v>0</v>
      </c>
    </row>
    <row r="8" spans="1:11" ht="15.75" thickBot="1" x14ac:dyDescent="0.3">
      <c r="A8" s="99" t="s">
        <v>21</v>
      </c>
      <c r="B8" s="100"/>
      <c r="C8" s="74">
        <v>1709068432</v>
      </c>
      <c r="D8" s="37"/>
      <c r="E8" s="54">
        <f t="shared" ref="E8:E29" si="1">IF(D8="-",0,(D8*C8/1000))</f>
        <v>0</v>
      </c>
      <c r="G8">
        <f t="shared" si="0"/>
        <v>0</v>
      </c>
    </row>
    <row r="9" spans="1:11" x14ac:dyDescent="0.25">
      <c r="A9" s="85" t="s">
        <v>18</v>
      </c>
      <c r="B9" s="17" t="s">
        <v>22</v>
      </c>
      <c r="C9" s="18">
        <v>50000000</v>
      </c>
      <c r="D9" s="55"/>
      <c r="E9" s="60">
        <f t="shared" si="1"/>
        <v>0</v>
      </c>
      <c r="G9">
        <f t="shared" si="0"/>
        <v>0</v>
      </c>
    </row>
    <row r="10" spans="1:11" x14ac:dyDescent="0.25">
      <c r="A10" s="85"/>
      <c r="B10" s="17" t="s">
        <v>19</v>
      </c>
      <c r="C10" s="18">
        <v>7000000</v>
      </c>
      <c r="D10" s="56"/>
      <c r="E10" s="61">
        <f t="shared" si="1"/>
        <v>0</v>
      </c>
      <c r="G10">
        <f t="shared" si="0"/>
        <v>0</v>
      </c>
    </row>
    <row r="11" spans="1:11" x14ac:dyDescent="0.25">
      <c r="A11" s="85"/>
      <c r="B11" s="17" t="s">
        <v>45</v>
      </c>
      <c r="C11" s="18">
        <v>2000000</v>
      </c>
      <c r="D11" s="56"/>
      <c r="E11" s="61">
        <f t="shared" si="1"/>
        <v>0</v>
      </c>
      <c r="G11">
        <f t="shared" si="0"/>
        <v>0</v>
      </c>
    </row>
    <row r="12" spans="1:11" x14ac:dyDescent="0.25">
      <c r="A12" s="85"/>
      <c r="B12" s="17" t="s">
        <v>44</v>
      </c>
      <c r="C12" s="18">
        <v>1000000</v>
      </c>
      <c r="D12" s="56"/>
      <c r="E12" s="61">
        <f t="shared" si="1"/>
        <v>0</v>
      </c>
      <c r="G12">
        <f t="shared" si="0"/>
        <v>0</v>
      </c>
    </row>
    <row r="13" spans="1:11" ht="15" customHeight="1" x14ac:dyDescent="0.25">
      <c r="A13" s="85"/>
      <c r="B13" s="17" t="s">
        <v>49</v>
      </c>
      <c r="C13" s="18">
        <v>10000000</v>
      </c>
      <c r="D13" s="56"/>
      <c r="E13" s="61">
        <f t="shared" si="1"/>
        <v>0</v>
      </c>
      <c r="G13">
        <f t="shared" si="0"/>
        <v>0</v>
      </c>
    </row>
    <row r="14" spans="1:11" ht="15" customHeight="1" x14ac:dyDescent="0.25">
      <c r="A14" s="85"/>
      <c r="B14" s="17" t="s">
        <v>50</v>
      </c>
      <c r="C14" s="18">
        <v>2000000</v>
      </c>
      <c r="D14" s="56"/>
      <c r="E14" s="61">
        <f t="shared" si="1"/>
        <v>0</v>
      </c>
      <c r="G14">
        <f t="shared" si="0"/>
        <v>0</v>
      </c>
    </row>
    <row r="15" spans="1:11" x14ac:dyDescent="0.25">
      <c r="A15" s="85"/>
      <c r="B15" s="17" t="s">
        <v>23</v>
      </c>
      <c r="C15" s="18">
        <v>5000000</v>
      </c>
      <c r="D15" s="56"/>
      <c r="E15" s="61">
        <f t="shared" si="1"/>
        <v>0</v>
      </c>
      <c r="G15">
        <f t="shared" si="0"/>
        <v>0</v>
      </c>
    </row>
    <row r="16" spans="1:11" x14ac:dyDescent="0.25">
      <c r="A16" s="85"/>
      <c r="B16" s="17" t="s">
        <v>24</v>
      </c>
      <c r="C16" s="18">
        <v>500000</v>
      </c>
      <c r="D16" s="56"/>
      <c r="E16" s="61">
        <f t="shared" si="1"/>
        <v>0</v>
      </c>
      <c r="G16">
        <f t="shared" si="0"/>
        <v>0</v>
      </c>
    </row>
    <row r="17" spans="1:7" x14ac:dyDescent="0.25">
      <c r="A17" s="85"/>
      <c r="B17" s="17" t="s">
        <v>42</v>
      </c>
      <c r="C17" s="18">
        <v>200000</v>
      </c>
      <c r="D17" s="56"/>
      <c r="E17" s="61">
        <f t="shared" si="1"/>
        <v>0</v>
      </c>
    </row>
    <row r="18" spans="1:7" x14ac:dyDescent="0.25">
      <c r="A18" s="85"/>
      <c r="B18" s="17" t="s">
        <v>41</v>
      </c>
      <c r="C18" s="18">
        <v>200000</v>
      </c>
      <c r="D18" s="56"/>
      <c r="E18" s="61">
        <f>IF(D18="-",0,(D18*C18/1000))</f>
        <v>0</v>
      </c>
      <c r="G18">
        <f t="shared" si="0"/>
        <v>0</v>
      </c>
    </row>
    <row r="19" spans="1:7" x14ac:dyDescent="0.25">
      <c r="A19" s="85"/>
      <c r="B19" s="17" t="s">
        <v>46</v>
      </c>
      <c r="C19" s="18">
        <v>10000000</v>
      </c>
      <c r="D19" s="57"/>
      <c r="E19" s="61">
        <f>IF(D19="-",0,(D19*C19/1000))</f>
        <v>0</v>
      </c>
      <c r="G19">
        <f t="shared" si="0"/>
        <v>0</v>
      </c>
    </row>
    <row r="20" spans="1:7" ht="15.75" thickBot="1" x14ac:dyDescent="0.3">
      <c r="A20" s="85"/>
      <c r="B20" s="17" t="s">
        <v>53</v>
      </c>
      <c r="C20" s="40">
        <v>20000000</v>
      </c>
      <c r="D20" s="59"/>
      <c r="E20" s="63">
        <f t="shared" si="1"/>
        <v>0</v>
      </c>
      <c r="G20">
        <f t="shared" si="0"/>
        <v>0</v>
      </c>
    </row>
    <row r="21" spans="1:7" ht="26.25" x14ac:dyDescent="0.25">
      <c r="A21" s="84" t="s">
        <v>3</v>
      </c>
      <c r="B21" s="16" t="s">
        <v>25</v>
      </c>
      <c r="C21" s="19">
        <v>3000000</v>
      </c>
      <c r="D21" s="66"/>
      <c r="E21" s="60">
        <f t="shared" si="1"/>
        <v>0</v>
      </c>
      <c r="G21">
        <f t="shared" si="0"/>
        <v>0</v>
      </c>
    </row>
    <row r="22" spans="1:7" ht="15.75" thickBot="1" x14ac:dyDescent="0.3">
      <c r="A22" s="85"/>
      <c r="B22" s="17" t="s">
        <v>43</v>
      </c>
      <c r="C22" s="18">
        <v>1000000</v>
      </c>
      <c r="D22" s="56"/>
      <c r="E22" s="61">
        <f t="shared" si="1"/>
        <v>0</v>
      </c>
      <c r="G22">
        <f t="shared" si="0"/>
        <v>0</v>
      </c>
    </row>
    <row r="23" spans="1:7" ht="30" customHeight="1" thickBot="1" x14ac:dyDescent="0.3">
      <c r="A23" s="77" t="s">
        <v>4</v>
      </c>
      <c r="B23" s="83"/>
      <c r="C23" s="64">
        <v>500000</v>
      </c>
      <c r="D23" s="58"/>
      <c r="E23" s="62">
        <f t="shared" si="1"/>
        <v>0</v>
      </c>
      <c r="G23">
        <f t="shared" si="0"/>
        <v>0</v>
      </c>
    </row>
    <row r="24" spans="1:7" ht="28.5" customHeight="1" thickBot="1" x14ac:dyDescent="0.3">
      <c r="A24" s="77" t="s">
        <v>51</v>
      </c>
      <c r="B24" s="83"/>
      <c r="C24" s="20">
        <v>1000000</v>
      </c>
      <c r="D24" s="57"/>
      <c r="E24" s="67">
        <f t="shared" si="1"/>
        <v>0</v>
      </c>
      <c r="G24">
        <f t="shared" si="0"/>
        <v>0</v>
      </c>
    </row>
    <row r="25" spans="1:7" ht="18" customHeight="1" thickBot="1" x14ac:dyDescent="0.3">
      <c r="A25" s="77" t="s">
        <v>26</v>
      </c>
      <c r="B25" s="78"/>
      <c r="C25" s="21">
        <v>1000000</v>
      </c>
      <c r="D25" s="69"/>
      <c r="E25" s="70">
        <f t="shared" si="1"/>
        <v>0</v>
      </c>
      <c r="G25">
        <f t="shared" si="0"/>
        <v>0</v>
      </c>
    </row>
    <row r="26" spans="1:7" ht="26.25" x14ac:dyDescent="0.25">
      <c r="A26" s="84" t="s">
        <v>5</v>
      </c>
      <c r="B26" s="22" t="s">
        <v>27</v>
      </c>
      <c r="C26" s="68">
        <v>15000000</v>
      </c>
      <c r="D26" s="57"/>
      <c r="E26" s="65">
        <f t="shared" si="1"/>
        <v>0</v>
      </c>
      <c r="G26">
        <f t="shared" si="0"/>
        <v>0</v>
      </c>
    </row>
    <row r="27" spans="1:7" x14ac:dyDescent="0.25">
      <c r="A27" s="85"/>
      <c r="B27" s="23" t="s">
        <v>28</v>
      </c>
      <c r="C27" s="40">
        <v>2000000</v>
      </c>
      <c r="D27" s="59"/>
      <c r="E27" s="61">
        <f t="shared" si="1"/>
        <v>0</v>
      </c>
      <c r="G27">
        <f t="shared" si="0"/>
        <v>0</v>
      </c>
    </row>
    <row r="28" spans="1:7" ht="15.75" thickBot="1" x14ac:dyDescent="0.3">
      <c r="A28" s="36" t="s">
        <v>47</v>
      </c>
      <c r="B28" s="17" t="s">
        <v>48</v>
      </c>
      <c r="C28" s="71">
        <v>2000000</v>
      </c>
      <c r="D28" s="59"/>
      <c r="E28" s="63">
        <f t="shared" si="1"/>
        <v>0</v>
      </c>
      <c r="G28">
        <f t="shared" si="0"/>
        <v>0</v>
      </c>
    </row>
    <row r="29" spans="1:7" ht="15.75" thickBot="1" x14ac:dyDescent="0.3">
      <c r="A29" s="86" t="s">
        <v>6</v>
      </c>
      <c r="B29" s="87"/>
      <c r="C29" s="72">
        <v>30000000</v>
      </c>
      <c r="D29" s="69"/>
      <c r="E29" s="70">
        <f t="shared" si="1"/>
        <v>0</v>
      </c>
      <c r="G29">
        <f t="shared" si="0"/>
        <v>0</v>
      </c>
    </row>
    <row r="30" spans="1:7" ht="36" customHeight="1" thickBot="1" x14ac:dyDescent="0.3">
      <c r="A30" s="75" t="s">
        <v>16</v>
      </c>
      <c r="B30" s="76"/>
      <c r="C30" s="79">
        <f>SUM(E7:E29)</f>
        <v>0</v>
      </c>
      <c r="D30" s="80"/>
      <c r="E30" s="82"/>
    </row>
    <row r="31" spans="1:7" ht="30.75" customHeight="1" thickBot="1" x14ac:dyDescent="0.3">
      <c r="A31" s="75" t="s">
        <v>29</v>
      </c>
      <c r="B31" s="76"/>
      <c r="C31" s="79">
        <f>C30*0.15</f>
        <v>0</v>
      </c>
      <c r="D31" s="80"/>
      <c r="E31" s="81"/>
    </row>
    <row r="32" spans="1:7" ht="30.75" customHeight="1" thickBot="1" x14ac:dyDescent="0.3">
      <c r="A32" s="75" t="s">
        <v>36</v>
      </c>
      <c r="B32" s="76"/>
      <c r="C32" s="88"/>
      <c r="D32" s="89"/>
      <c r="E32" s="41">
        <f>C30-C31</f>
        <v>0</v>
      </c>
    </row>
    <row r="33" spans="1:7" ht="33" customHeight="1" thickBot="1" x14ac:dyDescent="0.4">
      <c r="A33" s="75" t="s">
        <v>37</v>
      </c>
      <c r="B33" s="76"/>
      <c r="C33" s="75"/>
      <c r="D33" s="76"/>
      <c r="E33" s="12" t="str">
        <f>IF(E32=0,"NEPŘEDLOŽENO",E32*4)</f>
        <v>NEPŘEDLOŽENO</v>
      </c>
    </row>
    <row r="34" spans="1:7" x14ac:dyDescent="0.25">
      <c r="A34" s="3"/>
      <c r="B34" s="4"/>
      <c r="C34" s="5"/>
      <c r="E34" s="6"/>
    </row>
    <row r="35" spans="1:7" x14ac:dyDescent="0.25">
      <c r="A35" s="3"/>
      <c r="B35" s="4"/>
      <c r="C35" s="5"/>
      <c r="E35" s="6"/>
    </row>
    <row r="36" spans="1:7" ht="15.75" customHeight="1" thickBot="1" x14ac:dyDescent="0.3">
      <c r="A36" s="75" t="s">
        <v>32</v>
      </c>
      <c r="B36" s="76"/>
      <c r="C36" s="5"/>
      <c r="E36" s="6"/>
    </row>
    <row r="37" spans="1:7" ht="15.75" customHeight="1" thickBot="1" x14ac:dyDescent="0.3">
      <c r="A37" s="77" t="s">
        <v>39</v>
      </c>
      <c r="B37" s="78"/>
      <c r="C37" s="46"/>
      <c r="D37" s="47"/>
      <c r="E37" s="48" t="s">
        <v>33</v>
      </c>
      <c r="G37">
        <f>D37</f>
        <v>0</v>
      </c>
    </row>
    <row r="38" spans="1:7" ht="15.75" thickBot="1" x14ac:dyDescent="0.3">
      <c r="A38" s="77" t="s">
        <v>40</v>
      </c>
      <c r="B38" s="78"/>
      <c r="C38" s="52"/>
      <c r="D38" s="45"/>
      <c r="E38" s="53" t="s">
        <v>33</v>
      </c>
      <c r="G38">
        <f>D38</f>
        <v>0</v>
      </c>
    </row>
    <row r="39" spans="1:7" ht="15.75" thickBot="1" x14ac:dyDescent="0.3">
      <c r="A39" s="77" t="s">
        <v>52</v>
      </c>
      <c r="B39" s="78"/>
      <c r="C39" s="49"/>
      <c r="D39" s="50"/>
      <c r="E39" s="51" t="s">
        <v>33</v>
      </c>
      <c r="G39">
        <f>D39</f>
        <v>0</v>
      </c>
    </row>
    <row r="40" spans="1:7" ht="24.75" customHeight="1" thickBot="1" x14ac:dyDescent="0.3">
      <c r="A40" s="75" t="s">
        <v>34</v>
      </c>
      <c r="B40" s="76"/>
      <c r="C40" s="103">
        <f>SUM(D37:D39)</f>
        <v>0</v>
      </c>
      <c r="D40" s="104"/>
      <c r="E40" s="82"/>
    </row>
    <row r="41" spans="1:7" ht="26.25" customHeight="1" thickBot="1" x14ac:dyDescent="0.3">
      <c r="A41" s="75" t="s">
        <v>29</v>
      </c>
      <c r="B41" s="76"/>
      <c r="C41" s="79">
        <f>C40*0.15</f>
        <v>0</v>
      </c>
      <c r="D41" s="80"/>
      <c r="E41" s="81"/>
    </row>
    <row r="42" spans="1:7" ht="25.5" customHeight="1" thickBot="1" x14ac:dyDescent="0.3">
      <c r="A42" s="75" t="s">
        <v>36</v>
      </c>
      <c r="B42" s="76"/>
      <c r="C42" s="88"/>
      <c r="D42" s="89"/>
      <c r="E42" s="41">
        <f>C40-C41</f>
        <v>0</v>
      </c>
    </row>
    <row r="43" spans="1:7" ht="37.5" customHeight="1" thickBot="1" x14ac:dyDescent="0.4">
      <c r="A43" s="75" t="s">
        <v>37</v>
      </c>
      <c r="B43" s="76"/>
      <c r="C43" s="75"/>
      <c r="D43" s="76"/>
      <c r="E43" s="12" t="str">
        <f>IF(E42=0,"NEPŘEDLOŽENO",E42*4)</f>
        <v>NEPŘEDLOŽENO</v>
      </c>
    </row>
    <row r="44" spans="1:7" ht="16.5" customHeight="1" x14ac:dyDescent="0.25">
      <c r="A44" s="3"/>
      <c r="B44" s="4"/>
      <c r="C44" s="5"/>
      <c r="E44" s="6"/>
    </row>
    <row r="45" spans="1:7" ht="16.5" customHeight="1" x14ac:dyDescent="0.25">
      <c r="A45" s="3"/>
      <c r="B45" s="4"/>
      <c r="C45" s="5"/>
      <c r="E45" s="6"/>
    </row>
    <row r="46" spans="1:7" ht="15.75" customHeight="1" thickBot="1" x14ac:dyDescent="0.3">
      <c r="A46" s="75" t="s">
        <v>31</v>
      </c>
      <c r="B46" s="76"/>
      <c r="C46" s="5"/>
      <c r="E46" s="6"/>
    </row>
    <row r="47" spans="1:7" ht="65.25" thickBot="1" x14ac:dyDescent="0.3">
      <c r="A47" s="28"/>
      <c r="B47" s="29"/>
      <c r="C47" s="30" t="s">
        <v>35</v>
      </c>
      <c r="D47" s="26" t="s">
        <v>7</v>
      </c>
      <c r="E47" s="27" t="s">
        <v>2</v>
      </c>
    </row>
    <row r="48" spans="1:7" x14ac:dyDescent="0.25">
      <c r="A48" s="101"/>
      <c r="B48" s="31" t="s">
        <v>8</v>
      </c>
      <c r="C48" s="32">
        <v>700</v>
      </c>
      <c r="D48" s="1"/>
      <c r="E48" s="43">
        <f>IF(D48="-",0,C48*D48)</f>
        <v>0</v>
      </c>
      <c r="G48">
        <f>D48</f>
        <v>0</v>
      </c>
    </row>
    <row r="49" spans="1:7" x14ac:dyDescent="0.25">
      <c r="A49" s="101"/>
      <c r="B49" s="17" t="s">
        <v>9</v>
      </c>
      <c r="C49" s="33">
        <v>4600</v>
      </c>
      <c r="D49" s="1"/>
      <c r="E49" s="43">
        <f t="shared" ref="E49:E51" si="2">IF(D49="-",0,C49*D49)</f>
        <v>0</v>
      </c>
      <c r="G49">
        <f>D49</f>
        <v>0</v>
      </c>
    </row>
    <row r="50" spans="1:7" x14ac:dyDescent="0.25">
      <c r="A50" s="101"/>
      <c r="B50" s="17" t="s">
        <v>38</v>
      </c>
      <c r="C50" s="33">
        <v>600</v>
      </c>
      <c r="D50" s="1"/>
      <c r="E50" s="43">
        <f t="shared" si="2"/>
        <v>0</v>
      </c>
      <c r="G50">
        <f>D50</f>
        <v>0</v>
      </c>
    </row>
    <row r="51" spans="1:7" ht="15.75" thickBot="1" x14ac:dyDescent="0.3">
      <c r="A51" s="102"/>
      <c r="B51" s="34" t="s">
        <v>10</v>
      </c>
      <c r="C51" s="35">
        <v>600</v>
      </c>
      <c r="D51" s="2"/>
      <c r="E51" s="43">
        <f t="shared" si="2"/>
        <v>0</v>
      </c>
      <c r="G51">
        <f>D51</f>
        <v>0</v>
      </c>
    </row>
    <row r="52" spans="1:7" ht="34.5" customHeight="1" thickBot="1" x14ac:dyDescent="0.3">
      <c r="A52" s="75" t="s">
        <v>17</v>
      </c>
      <c r="B52" s="76"/>
      <c r="C52" s="79">
        <f>SUM(E48:E51)</f>
        <v>0</v>
      </c>
      <c r="D52" s="80"/>
      <c r="E52" s="81"/>
    </row>
    <row r="53" spans="1:7" ht="27.75" customHeight="1" thickBot="1" x14ac:dyDescent="0.3">
      <c r="A53" s="75" t="s">
        <v>29</v>
      </c>
      <c r="B53" s="76"/>
      <c r="C53" s="79">
        <f>C52*0.15</f>
        <v>0</v>
      </c>
      <c r="D53" s="80"/>
      <c r="E53" s="81"/>
    </row>
    <row r="54" spans="1:7" ht="28.5" customHeight="1" thickBot="1" x14ac:dyDescent="0.3">
      <c r="A54" s="75" t="s">
        <v>36</v>
      </c>
      <c r="B54" s="76"/>
      <c r="C54" s="88"/>
      <c r="D54" s="89"/>
      <c r="E54" s="41">
        <f>C52-C53</f>
        <v>0</v>
      </c>
    </row>
    <row r="55" spans="1:7" ht="33.75" customHeight="1" thickBot="1" x14ac:dyDescent="0.4">
      <c r="A55" s="90" t="s">
        <v>37</v>
      </c>
      <c r="B55" s="91"/>
      <c r="C55" s="90"/>
      <c r="D55" s="91"/>
      <c r="E55" s="44" t="str">
        <f>IF(E54=0,"NEPŘEDLOŽENO",E54*4)</f>
        <v>NEPŘEDLOŽENO</v>
      </c>
    </row>
    <row r="56" spans="1:7" x14ac:dyDescent="0.25">
      <c r="A56" s="7"/>
      <c r="E56" s="6"/>
    </row>
    <row r="58" spans="1:7" ht="26.25" x14ac:dyDescent="0.4">
      <c r="A58" s="8" t="s">
        <v>11</v>
      </c>
      <c r="B58" s="9"/>
      <c r="C58" s="9"/>
      <c r="D58" s="9"/>
      <c r="E58" s="10" t="str">
        <f>IF(COUNTIF(G7:R56,0)&gt;0,"CHYBA! NEJSOU VYPLNĚNA VŠECHNA POŽADOVANÁ POLE!","  ")</f>
        <v>CHYBA! NEJSOU VYPLNĚNA VŠECHNA POŽADOVANÁ POLE!</v>
      </c>
    </row>
    <row r="59" spans="1:7" ht="23.25" x14ac:dyDescent="0.35">
      <c r="A59" s="39" t="s">
        <v>56</v>
      </c>
      <c r="B59" s="39"/>
      <c r="C59" s="39"/>
      <c r="D59" s="38"/>
      <c r="E59" s="10"/>
    </row>
    <row r="60" spans="1:7" ht="26.25" x14ac:dyDescent="0.4">
      <c r="A60" s="8"/>
      <c r="B60" s="9"/>
      <c r="C60" s="9"/>
      <c r="D60" s="9"/>
      <c r="E60" s="10"/>
    </row>
    <row r="61" spans="1:7" x14ac:dyDescent="0.25">
      <c r="A61" s="9"/>
      <c r="B61" s="9"/>
      <c r="C61" s="9"/>
      <c r="D61" s="9"/>
      <c r="E61" s="9"/>
      <c r="F61" s="9"/>
    </row>
    <row r="62" spans="1:7" x14ac:dyDescent="0.25">
      <c r="A62" s="9" t="s">
        <v>12</v>
      </c>
      <c r="B62" s="9"/>
      <c r="C62" s="9" t="s">
        <v>13</v>
      </c>
      <c r="D62" s="9"/>
      <c r="F62" s="9"/>
    </row>
    <row r="63" spans="1:7" x14ac:dyDescent="0.25">
      <c r="A63" s="9"/>
      <c r="B63" s="9"/>
      <c r="C63" s="9" t="s">
        <v>14</v>
      </c>
      <c r="D63" s="9"/>
      <c r="F63" s="9"/>
    </row>
  </sheetData>
  <sheetProtection algorithmName="SHA-512" hashValue="PfcfzaznN80MXFG2dP4U96a1xQu1r7jzodbFLMnNqk/Qmr63WKIVBLEUGxC9yGuVNmAIci9+S3fMRNgrBytDqQ==" saltValue="GGXkYvQC0DLqqTTEqHTI2Q==" spinCount="100000" sheet="1" objects="1" scenarios="1" selectLockedCells="1"/>
  <mergeCells count="42">
    <mergeCell ref="A48:A51"/>
    <mergeCell ref="A37:B37"/>
    <mergeCell ref="A38:B38"/>
    <mergeCell ref="A40:B40"/>
    <mergeCell ref="C40:E40"/>
    <mergeCell ref="A41:B41"/>
    <mergeCell ref="C42:D42"/>
    <mergeCell ref="A52:B52"/>
    <mergeCell ref="C52:E52"/>
    <mergeCell ref="A21:A22"/>
    <mergeCell ref="A1:E1"/>
    <mergeCell ref="C5:E5"/>
    <mergeCell ref="A7:B7"/>
    <mergeCell ref="A8:B8"/>
    <mergeCell ref="A9:A20"/>
    <mergeCell ref="A31:B31"/>
    <mergeCell ref="C31:E31"/>
    <mergeCell ref="A32:B32"/>
    <mergeCell ref="A33:B33"/>
    <mergeCell ref="C32:D32"/>
    <mergeCell ref="C33:D33"/>
    <mergeCell ref="A46:B46"/>
    <mergeCell ref="A36:B36"/>
    <mergeCell ref="A53:B53"/>
    <mergeCell ref="C53:E53"/>
    <mergeCell ref="A54:B54"/>
    <mergeCell ref="C54:D54"/>
    <mergeCell ref="A55:B55"/>
    <mergeCell ref="C55:D55"/>
    <mergeCell ref="A4:B4"/>
    <mergeCell ref="A39:B39"/>
    <mergeCell ref="C41:E41"/>
    <mergeCell ref="A42:B42"/>
    <mergeCell ref="A43:B43"/>
    <mergeCell ref="C43:D43"/>
    <mergeCell ref="A30:B30"/>
    <mergeCell ref="C30:E30"/>
    <mergeCell ref="A23:B23"/>
    <mergeCell ref="A24:B24"/>
    <mergeCell ref="A25:B25"/>
    <mergeCell ref="A26:A27"/>
    <mergeCell ref="A29:B29"/>
  </mergeCells>
  <conditionalFormatting sqref="D7:D29 D48:D51">
    <cfRule type="cellIs" dxfId="1" priority="11" stopIfTrue="1" operator="equal">
      <formula>0</formula>
    </cfRule>
  </conditionalFormatting>
  <conditionalFormatting sqref="D37:D39">
    <cfRule type="cellIs" dxfId="0" priority="4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151DE2A36A904AA2483ABA4F31EC3C" ma:contentTypeVersion="17" ma:contentTypeDescription="Vytvoří nový dokument" ma:contentTypeScope="" ma:versionID="69fa331ee4e1173bd6fada9d5924503a">
  <xsd:schema xmlns:xsd="http://www.w3.org/2001/XMLSchema" xmlns:xs="http://www.w3.org/2001/XMLSchema" xmlns:p="http://schemas.microsoft.com/office/2006/metadata/properties" xmlns:ns2="f90d4d99-5d45-45b5-9cd3-f73848d90e99" xmlns:ns3="ef3c7a92-6d97-492b-b1f8-b6f60290b8d9" targetNamespace="http://schemas.microsoft.com/office/2006/metadata/properties" ma:root="true" ma:fieldsID="ff1ad180c041571bdeaedc4b6dbf0ebd" ns2:_="" ns3:_="">
    <xsd:import namespace="f90d4d99-5d45-45b5-9cd3-f73848d90e99"/>
    <xsd:import namespace="ef3c7a92-6d97-492b-b1f8-b6f60290b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d4d99-5d45-45b5-9cd3-f73848d90e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05e247bd-20c0-44ef-8b5f-61f4b9bf01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c7a92-6d97-492b-b1f8-b6f60290b8d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8421e62-4cd0-405f-b79a-0d4478cf0e66}" ma:internalName="TaxCatchAll" ma:showField="CatchAllData" ma:web="ef3c7a92-6d97-492b-b1f8-b6f60290b8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3c7a92-6d97-492b-b1f8-b6f60290b8d9" xsi:nil="true"/>
    <lcf76f155ced4ddcb4097134ff3c332f xmlns="f90d4d99-5d45-45b5-9cd3-f73848d90e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ED7FB07-408D-4DCF-857A-15C4CE83E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d4d99-5d45-45b5-9cd3-f73848d90e99"/>
    <ds:schemaRef ds:uri="ef3c7a92-6d97-492b-b1f8-b6f60290b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3E9F2D-93F2-474B-A4F4-FD2B6C3F2C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501A08-E005-4828-8A66-6FA566236067}">
  <ds:schemaRefs>
    <ds:schemaRef ds:uri="ef3c7a92-6d97-492b-b1f8-b6f60290b8d9"/>
    <ds:schemaRef ds:uri="f90d4d99-5d45-45b5-9cd3-f73848d90e99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Fendrich</dc:creator>
  <cp:lastModifiedBy>Lucie Fialová</cp:lastModifiedBy>
  <dcterms:created xsi:type="dcterms:W3CDTF">2019-05-28T12:17:36Z</dcterms:created>
  <dcterms:modified xsi:type="dcterms:W3CDTF">2025-07-30T05:00:57Z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0x01010051151DE2A36A904AA2483ABA4F31EC3C</vt:lpwstr>
  </property>
  <property fmtid="{D5CDD505-2E9C-101B-9397-08002B2CF9AE}" pid="3" name="MediaServiceImageTags">
    <vt:lpwstr/>
  </property>
</Properties>
</file>