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30" yWindow="0" windowWidth="28800" windowHeight="12330" activeTab="2"/>
  </bookViews>
  <sheets>
    <sheet name="specifikace FF" sheetId="5" r:id="rId1"/>
    <sheet name="specifikace rektorát" sheetId="6" r:id="rId2"/>
    <sheet name="nabidkovy list" sheetId="4" r:id="rId3"/>
  </sheets>
  <definedNames/>
  <calcPr calcId="152511"/>
</workbook>
</file>

<file path=xl/sharedStrings.xml><?xml version="1.0" encoding="utf-8"?>
<sst xmlns="http://schemas.openxmlformats.org/spreadsheetml/2006/main" count="781" uniqueCount="210">
  <si>
    <t>Č.</t>
  </si>
  <si>
    <t>NÁZEV</t>
  </si>
  <si>
    <t xml:space="preserve">náklad (ks) </t>
  </si>
  <si>
    <t>formát (konečný)</t>
  </si>
  <si>
    <t>vazba</t>
  </si>
  <si>
    <t>Blok</t>
  </si>
  <si>
    <t xml:space="preserve">Obálka/Potah </t>
  </si>
  <si>
    <t>Termín</t>
  </si>
  <si>
    <t>Poznámka</t>
  </si>
  <si>
    <t>materiál</t>
  </si>
  <si>
    <t>počet stran 1/1</t>
  </si>
  <si>
    <t>počet stran 4/4</t>
  </si>
  <si>
    <t>Povrchová úprava obálky/ potahu</t>
  </si>
  <si>
    <t xml:space="preserve">Obálka/ Potah </t>
  </si>
  <si>
    <t>cena vč. DPH:</t>
  </si>
  <si>
    <t>místo dodání:</t>
  </si>
  <si>
    <t xml:space="preserve">Použité zkratky: </t>
  </si>
  <si>
    <t>OF</t>
  </si>
  <si>
    <t>offsetový papír</t>
  </si>
  <si>
    <t>KM</t>
  </si>
  <si>
    <t>křída matná</t>
  </si>
  <si>
    <t>KL</t>
  </si>
  <si>
    <t>křída lesklá</t>
  </si>
  <si>
    <t>gr</t>
  </si>
  <si>
    <t>PAN</t>
  </si>
  <si>
    <t>pantone barva (+ číslo dle vzorníku)</t>
  </si>
  <si>
    <t>gramy na m2</t>
  </si>
  <si>
    <t>Specifikace</t>
  </si>
  <si>
    <t>viz příloha č. 1</t>
  </si>
  <si>
    <t>Cena</t>
  </si>
  <si>
    <t>Cena za 1 položku bez DPH</t>
  </si>
  <si>
    <t>Cena za 1 položku vč. DPH</t>
  </si>
  <si>
    <t>Cena celkem bez DPH</t>
  </si>
  <si>
    <t>Cena celkem vč. DPH</t>
  </si>
  <si>
    <t>PROJEKT / fakulta č.1</t>
  </si>
  <si>
    <t>2.</t>
  </si>
  <si>
    <t xml:space="preserve"> </t>
  </si>
  <si>
    <t>prostředky FF/filozofická</t>
  </si>
  <si>
    <t>1.</t>
  </si>
  <si>
    <t>3.</t>
  </si>
  <si>
    <t>4.</t>
  </si>
  <si>
    <t>5.</t>
  </si>
  <si>
    <t>Filozofická fakulta OU, Reální 3, 701 03 Ostrava</t>
  </si>
  <si>
    <t>cena za Filozofickou fakultu</t>
  </si>
  <si>
    <t>V2</t>
  </si>
  <si>
    <t>80 g BO</t>
  </si>
  <si>
    <t>lamino-lesk</t>
  </si>
  <si>
    <t>baleno po 10 ks</t>
  </si>
  <si>
    <t>lamino-mat</t>
  </si>
  <si>
    <t>B5</t>
  </si>
  <si>
    <t>250 g KM, 4/0, křída, CMYK</t>
  </si>
  <si>
    <t>160 x 235</t>
  </si>
  <si>
    <t xml:space="preserve">V4, šitá </t>
  </si>
  <si>
    <t>90 g BO bílý</t>
  </si>
  <si>
    <t>Historica - revue pro historii a příbuzné vědy, Roč. 8, 2017/2</t>
  </si>
  <si>
    <t>Den s překladem XII</t>
  </si>
  <si>
    <t>Kreativní město II: Města v interakcích</t>
  </si>
  <si>
    <t xml:space="preserve">  </t>
  </si>
  <si>
    <t xml:space="preserve">112 + přeložený volný list A4,  1/1 </t>
  </si>
  <si>
    <t>potah 135 g KL, 4/0</t>
  </si>
  <si>
    <t>lamino-lesk, rovný hřbet</t>
  </si>
  <si>
    <t>V8, lepená</t>
  </si>
  <si>
    <t>2/2018</t>
  </si>
  <si>
    <t>2-3/2018</t>
  </si>
  <si>
    <t>Studia germanistica, Nr. 21/2017</t>
  </si>
  <si>
    <t>Studia Germanistica, Nr. 21/2017</t>
  </si>
  <si>
    <t>250 g KL, 4/1, čb. text na 2 a 3 straně obálky</t>
  </si>
  <si>
    <t>250 g KL, 4/0</t>
  </si>
  <si>
    <t>280 g pohlednicový karton Incada, 4/1,  čb. text na 2 a 3 straně obálky</t>
  </si>
  <si>
    <t xml:space="preserve">A5  </t>
  </si>
  <si>
    <t>V2-PUR</t>
  </si>
  <si>
    <t>A5</t>
  </si>
  <si>
    <t xml:space="preserve">Východoslovanská přísloví z pohledu od češtiny </t>
  </si>
  <si>
    <t>Východoslovanská přísloví z pohledu od češtiny</t>
  </si>
  <si>
    <t>září 2018</t>
  </si>
  <si>
    <t>barevně oboustranně 4/4 (včetně obálky), obálka: lamino matné, parciální lak max 1/2 strany obálky</t>
  </si>
  <si>
    <t>V2 PUR</t>
  </si>
  <si>
    <t>obálka 300gr, vnitřní listy 150gr</t>
  </si>
  <si>
    <t>obálka - KM, vnitřní listy - KM</t>
  </si>
  <si>
    <t>A4</t>
  </si>
  <si>
    <t>Magazín OU@live, druhé vydání</t>
  </si>
  <si>
    <t>duben 2018</t>
  </si>
  <si>
    <t>Magazín OU@live, první vydání</t>
  </si>
  <si>
    <t>prosinec 2018</t>
  </si>
  <si>
    <t>barevně jednostranně 4/0</t>
  </si>
  <si>
    <t>-</t>
  </si>
  <si>
    <t>150 gr</t>
  </si>
  <si>
    <t>plakát - KM</t>
  </si>
  <si>
    <t>citylight 118,5 x 175</t>
  </si>
  <si>
    <t>18 (6 druhů x 3ks)</t>
  </si>
  <si>
    <t>Propagační kampaň - nábor studentů - citylighty (6 druhů)</t>
  </si>
  <si>
    <t>PF 2018 - citylight</t>
  </si>
  <si>
    <t>barevně oboustranně 4/4</t>
  </si>
  <si>
    <t>složený leták bez vazby, rozložený 15x30cm, 15x15cm složený; výsek - max 1/5 plochy strany, parciální lak - max 1/3 strany, tisk ofsetem</t>
  </si>
  <si>
    <t>300 gr /papír se strukturou)</t>
  </si>
  <si>
    <t>grafický papír se skladem</t>
  </si>
  <si>
    <t>15 x 15 cm</t>
  </si>
  <si>
    <t>PF 2018 - obecné</t>
  </si>
  <si>
    <t>PF 2018 - rektor</t>
  </si>
  <si>
    <t>listopad 2018</t>
  </si>
  <si>
    <t>složený leták bez vazby, rozložený 22,5x22,5 cm, složený 22,5x7,5cm); , ražba, parciální lak max 1/3 strany, tisk ofsetem</t>
  </si>
  <si>
    <t>grafický papír se skladem 2x</t>
  </si>
  <si>
    <t>22,5  x 7,5 cm</t>
  </si>
  <si>
    <t>Univerzitní víno - povídání o víně</t>
  </si>
  <si>
    <t>složený leták bez vazby, rozložený 21x29,6 cm, složený 14,8x21cm)</t>
  </si>
  <si>
    <t>Univerzitní víno - programy na stoly</t>
  </si>
  <si>
    <t>135 gr</t>
  </si>
  <si>
    <t>A2</t>
  </si>
  <si>
    <t>6 (3 druhy x 2 ks)</t>
  </si>
  <si>
    <t>Univerzitní víno - ceník, program (3 druhy tisku)</t>
  </si>
  <si>
    <t>říjen 2018</t>
  </si>
  <si>
    <t>speciální (složený leták bez vazby), složený 14,8x10,5 cm; rozložený 14,8x63 cm</t>
  </si>
  <si>
    <t>brožura- KM</t>
  </si>
  <si>
    <t>A6</t>
  </si>
  <si>
    <t>Gaudeamus - fakultní brožury PřF</t>
  </si>
  <si>
    <t>Gaudeamus - fakultní brožury LF</t>
  </si>
  <si>
    <t>Gaudeamus - fakultní brožury FF</t>
  </si>
  <si>
    <t>Gaudeamus - fakultní brožury PdF</t>
  </si>
  <si>
    <t>Gaudeamus - fakultní brožury FSS</t>
  </si>
  <si>
    <t>Gaudeamus - fakultní brožury FU</t>
  </si>
  <si>
    <t>barevně jednostranně 4/0; ražba loga (cca 5x5 cm)</t>
  </si>
  <si>
    <t>grafický papír</t>
  </si>
  <si>
    <t>A3</t>
  </si>
  <si>
    <t>Akademický den - diplomy pro oceněné</t>
  </si>
  <si>
    <t>složený leták bez vazby</t>
  </si>
  <si>
    <t>300gr</t>
  </si>
  <si>
    <t>brožura - KM</t>
  </si>
  <si>
    <t>15,5 x 15,5 cm</t>
  </si>
  <si>
    <t>Akademický den  program (cena rektora)</t>
  </si>
  <si>
    <t>135gr</t>
  </si>
  <si>
    <t>plakát- KM</t>
  </si>
  <si>
    <t>Akademický den - plakáty</t>
  </si>
  <si>
    <t>složený leták bez vazby (rozložený 15,5cm x 31cm; složený 15,5 x 15,5cm); parciální lak max 1/4 plochy přední strany</t>
  </si>
  <si>
    <t xml:space="preserve">300 gr </t>
  </si>
  <si>
    <t>Akademický den - pozvánky</t>
  </si>
  <si>
    <t>150gr</t>
  </si>
  <si>
    <t>citylight 118,5 x 175 cm</t>
  </si>
  <si>
    <t>Noc vědců - citylight</t>
  </si>
  <si>
    <t>barevně jednostranně 4/0; laminace 1/0</t>
  </si>
  <si>
    <t>nejméně 150gr</t>
  </si>
  <si>
    <t>A1</t>
  </si>
  <si>
    <t>Noc vědců - mapy, popisné cedule, směrovky (každý jiný kus)</t>
  </si>
  <si>
    <t>barevně oboustranně 4/4 (včetně obálky)</t>
  </si>
  <si>
    <t>88 + obálka</t>
  </si>
  <si>
    <t>V2 sešitová nebo V2 PUR; ofsetový tisk</t>
  </si>
  <si>
    <t>Noc vedců - brožura</t>
  </si>
  <si>
    <t>115gr</t>
  </si>
  <si>
    <t>Noc vědců - propagační plakát</t>
  </si>
  <si>
    <t>Noc vědců - propagační plakát MHD</t>
  </si>
  <si>
    <t>90gr</t>
  </si>
  <si>
    <t>leták- KM</t>
  </si>
  <si>
    <t>Noc vědců - propagační leták</t>
  </si>
  <si>
    <t>srpen 2018</t>
  </si>
  <si>
    <t>parciální lak, ofsetový tisk</t>
  </si>
  <si>
    <t>300 gr</t>
  </si>
  <si>
    <t>Večeře zaměstnanců - pozvánky anglická verze</t>
  </si>
  <si>
    <t>Večeře zaměstnanců - pozvánky</t>
  </si>
  <si>
    <t>zaří 2018</t>
  </si>
  <si>
    <t>složený leták bez vazby (rozložený 21x29,6 cm; složený 14,8x21 cm)</t>
  </si>
  <si>
    <t>250gr</t>
  </si>
  <si>
    <t>Večeře zaměstnanců - programy na stoly</t>
  </si>
  <si>
    <t>4 strany (plus dva vložené listy)</t>
  </si>
  <si>
    <t>složený bez vazby (rozložený 21x20cm ; složený 10,5x21cm); parciální lak nebo ražba max 1/3 jedné strany; ofsetový tisk</t>
  </si>
  <si>
    <t>DL (21x10cm)</t>
  </si>
  <si>
    <t>Slavnostní vědecká rada - pozvánka</t>
  </si>
  <si>
    <t>červenec 2018</t>
  </si>
  <si>
    <t>barevně oboustranně 4/4, ofsetový tisk</t>
  </si>
  <si>
    <t>složený leták bez vazby, rozložený14,8x31,5 cm; složený 14,8cm x 10,5cm)</t>
  </si>
  <si>
    <t>Colours Of Ostrava - OU stage - programy skládací</t>
  </si>
  <si>
    <t>Colours Of Ostrava - OU stage - směrovací cedule (různé druhy grafických podkladů)</t>
  </si>
  <si>
    <t>Colours Of Ostrava - OU stage -  ceníky</t>
  </si>
  <si>
    <t>Colours Of Ostrava - OU stage - programy na místě</t>
  </si>
  <si>
    <t>květen 2018</t>
  </si>
  <si>
    <t>barevně oboustranně 4/4; ofsetový tisk</t>
  </si>
  <si>
    <t>speciální (složený leták bez vazby),rozložený 20x60cm, složený 20x20 cm)</t>
  </si>
  <si>
    <t>21 X 21 CM</t>
  </si>
  <si>
    <t>1000 ks sad (9 000 brožur)</t>
  </si>
  <si>
    <t>Propagační materiály - sada anglických brožur (9 brožur, po 6 stranách)</t>
  </si>
  <si>
    <t>barevně oboustranně 4/4; laminace 1/1; parcilární lak max 1/3 strany; ofsetový tisk; dodání včetně kompletace - vložení 9 ks vkládacích letáků z následující položky</t>
  </si>
  <si>
    <t>4 (a lepená kapsa 11 x 21 cm)</t>
  </si>
  <si>
    <t>350 gr</t>
  </si>
  <si>
    <t>složka - KM</t>
  </si>
  <si>
    <t>Propagační materiály - anglické brožury SLOŽKA S KAPSOU</t>
  </si>
  <si>
    <t>červen 2018</t>
  </si>
  <si>
    <t>Jsme Ostravská - ceníky</t>
  </si>
  <si>
    <t>Jsme Ostravská - citylight</t>
  </si>
  <si>
    <t>Jsme Ostravská - ceníky (předměty)</t>
  </si>
  <si>
    <t>Jsme Ostravská - programy</t>
  </si>
  <si>
    <t>Jsme Ostravská - diplomy</t>
  </si>
  <si>
    <t xml:space="preserve">Jsme Ostravská - propagační plakát </t>
  </si>
  <si>
    <t>Jsme Ostravská - propagační leták</t>
  </si>
  <si>
    <t>Jsme Ostravská - MHD</t>
  </si>
  <si>
    <t>Jsme Ostravská - propagační plakát na SŠ</t>
  </si>
  <si>
    <t>termín</t>
  </si>
  <si>
    <t>barva /povrchová úprava</t>
  </si>
  <si>
    <t>počet stran</t>
  </si>
  <si>
    <t>gramáž / materiál</t>
  </si>
  <si>
    <t>typ</t>
  </si>
  <si>
    <t>formát</t>
  </si>
  <si>
    <t>náklad</t>
  </si>
  <si>
    <t>název</t>
  </si>
  <si>
    <t>číslo</t>
  </si>
  <si>
    <t>PROJEKT / fakulta č.2</t>
  </si>
  <si>
    <t>Rektorát</t>
  </si>
  <si>
    <t>Rektorát OU, Dvořákova 7, Ostrava</t>
  </si>
  <si>
    <t>308.200,-</t>
  </si>
  <si>
    <t>Rektorát OU</t>
  </si>
  <si>
    <t>Příloha č. 1 - Specifikace předmětu plnění</t>
  </si>
  <si>
    <t>Příloha č. 2 - Nabídkový list</t>
  </si>
  <si>
    <t>cena za Rektorát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</si>
</sst>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2" fillId="0" borderId="0">
      <alignment/>
      <protection/>
    </xf>
  </cellStyleXfs>
  <cellXfs count="2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20" applyFont="1" applyFill="1">
      <alignment/>
      <protection/>
    </xf>
    <xf numFmtId="0" fontId="7" fillId="0" borderId="0" xfId="0" applyFont="1"/>
    <xf numFmtId="6" fontId="4" fillId="0" borderId="0" xfId="0" applyNumberFormat="1" applyFont="1" applyFill="1"/>
    <xf numFmtId="0" fontId="8" fillId="0" borderId="1" xfId="0" applyFont="1" applyBorder="1" applyAlignment="1">
      <alignment horizontal="center"/>
    </xf>
    <xf numFmtId="0" fontId="9" fillId="0" borderId="2" xfId="0" applyFont="1" applyFill="1" applyBorder="1"/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3" xfId="0" applyFont="1" applyFill="1" applyBorder="1"/>
    <xf numFmtId="0" fontId="9" fillId="0" borderId="1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3" fontId="7" fillId="0" borderId="0" xfId="0" applyNumberFormat="1" applyFont="1"/>
    <xf numFmtId="0" fontId="8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7" fillId="0" borderId="0" xfId="0" applyNumberFormat="1" applyFont="1" applyAlignment="1">
      <alignment wrapText="1"/>
    </xf>
    <xf numFmtId="3" fontId="0" fillId="0" borderId="0" xfId="0" applyNumberFormat="1"/>
    <xf numFmtId="0" fontId="9" fillId="0" borderId="0" xfId="0" applyFont="1" applyBorder="1"/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5" xfId="0" applyFont="1" applyFill="1" applyBorder="1"/>
    <xf numFmtId="0" fontId="9" fillId="0" borderId="6" xfId="0" applyFont="1" applyFill="1" applyBorder="1"/>
    <xf numFmtId="0" fontId="8" fillId="0" borderId="7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/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/>
    <xf numFmtId="0" fontId="6" fillId="0" borderId="0" xfId="0" applyFont="1"/>
    <xf numFmtId="0" fontId="9" fillId="0" borderId="10" xfId="0" applyFont="1" applyFill="1" applyBorder="1"/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 shrinkToFit="1"/>
    </xf>
    <xf numFmtId="0" fontId="10" fillId="2" borderId="0" xfId="0" applyFont="1" applyFill="1" applyBorder="1" applyAlignment="1">
      <alignment wrapText="1"/>
    </xf>
    <xf numFmtId="0" fontId="0" fillId="0" borderId="0" xfId="0" applyFont="1"/>
    <xf numFmtId="3" fontId="11" fillId="0" borderId="0" xfId="0" applyNumberFormat="1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 shrinkToFit="1"/>
    </xf>
    <xf numFmtId="0" fontId="9" fillId="2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 shrinkToFit="1"/>
    </xf>
    <xf numFmtId="0" fontId="9" fillId="0" borderId="8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8" xfId="0" applyFont="1" applyBorder="1"/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>
      <alignment wrapText="1"/>
    </xf>
    <xf numFmtId="49" fontId="9" fillId="0" borderId="16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9" fillId="0" borderId="2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 shrinkToFit="1"/>
    </xf>
    <xf numFmtId="0" fontId="9" fillId="0" borderId="22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9" fillId="0" borderId="24" xfId="0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 shrinkToFit="1"/>
    </xf>
    <xf numFmtId="49" fontId="9" fillId="0" borderId="25" xfId="0" applyNumberFormat="1" applyFont="1" applyFill="1" applyBorder="1" applyAlignment="1">
      <alignment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12" fillId="0" borderId="0" xfId="21">
      <alignment/>
      <protection/>
    </xf>
    <xf numFmtId="0" fontId="12" fillId="0" borderId="30" xfId="21" applyBorder="1" applyAlignment="1">
      <alignment horizontal="center" vertical="center" wrapText="1"/>
      <protection/>
    </xf>
    <xf numFmtId="0" fontId="12" fillId="0" borderId="30" xfId="21" applyBorder="1" applyAlignment="1">
      <alignment horizontal="center" wrapText="1"/>
      <protection/>
    </xf>
    <xf numFmtId="0" fontId="12" fillId="2" borderId="30" xfId="21" applyFill="1" applyBorder="1" applyAlignment="1">
      <alignment horizontal="center" vertical="center" wrapText="1"/>
      <protection/>
    </xf>
    <xf numFmtId="0" fontId="14" fillId="0" borderId="30" xfId="21" applyFont="1" applyBorder="1" applyAlignment="1">
      <alignment horizontal="left" vertical="center" wrapText="1"/>
      <protection/>
    </xf>
    <xf numFmtId="0" fontId="12" fillId="0" borderId="31" xfId="21" applyBorder="1" applyAlignment="1">
      <alignment horizontal="center" vertical="center" wrapText="1"/>
      <protection/>
    </xf>
    <xf numFmtId="0" fontId="12" fillId="0" borderId="32" xfId="21" applyBorder="1" applyAlignment="1">
      <alignment horizontal="center" vertical="center" wrapText="1"/>
      <protection/>
    </xf>
    <xf numFmtId="0" fontId="12" fillId="0" borderId="32" xfId="21" applyBorder="1" applyAlignment="1">
      <alignment horizontal="center" wrapText="1"/>
      <protection/>
    </xf>
    <xf numFmtId="0" fontId="12" fillId="2" borderId="32" xfId="21" applyFill="1" applyBorder="1" applyAlignment="1">
      <alignment horizontal="center" vertical="center" wrapText="1"/>
      <protection/>
    </xf>
    <xf numFmtId="0" fontId="15" fillId="0" borderId="32" xfId="21" applyFont="1" applyBorder="1" applyAlignment="1">
      <alignment horizontal="left" vertical="center" wrapText="1"/>
      <protection/>
    </xf>
    <xf numFmtId="0" fontId="12" fillId="0" borderId="31" xfId="21" applyBorder="1" applyAlignment="1">
      <alignment horizontal="center" wrapText="1"/>
      <protection/>
    </xf>
    <xf numFmtId="0" fontId="12" fillId="2" borderId="31" xfId="21" applyFill="1" applyBorder="1" applyAlignment="1">
      <alignment horizontal="center" vertical="center" wrapText="1"/>
      <protection/>
    </xf>
    <xf numFmtId="0" fontId="15" fillId="0" borderId="31" xfId="21" applyFont="1" applyBorder="1" applyAlignment="1">
      <alignment horizontal="left" vertical="center" wrapText="1"/>
      <protection/>
    </xf>
    <xf numFmtId="0" fontId="12" fillId="2" borderId="31" xfId="21" applyFont="1" applyFill="1" applyBorder="1" applyAlignment="1">
      <alignment horizontal="center" wrapText="1"/>
      <protection/>
    </xf>
    <xf numFmtId="3" fontId="12" fillId="2" borderId="31" xfId="21" applyNumberFormat="1" applyFill="1" applyBorder="1" applyAlignment="1">
      <alignment horizontal="center" vertical="center" wrapText="1"/>
      <protection/>
    </xf>
    <xf numFmtId="0" fontId="15" fillId="2" borderId="31" xfId="21" applyFont="1" applyFill="1" applyBorder="1" applyAlignment="1">
      <alignment horizontal="left" vertical="center" wrapText="1"/>
      <protection/>
    </xf>
    <xf numFmtId="0" fontId="12" fillId="2" borderId="0" xfId="21" applyFill="1">
      <alignment/>
      <protection/>
    </xf>
    <xf numFmtId="0" fontId="12" fillId="0" borderId="31" xfId="21" applyFont="1" applyFill="1" applyBorder="1" applyAlignment="1">
      <alignment horizontal="center" vertical="center" wrapText="1"/>
      <protection/>
    </xf>
    <xf numFmtId="0" fontId="12" fillId="3" borderId="31" xfId="21" applyFill="1" applyBorder="1" applyAlignment="1">
      <alignment horizontal="center" vertical="center" wrapText="1"/>
      <protection/>
    </xf>
    <xf numFmtId="0" fontId="12" fillId="3" borderId="31" xfId="21" applyFill="1" applyBorder="1" applyAlignment="1">
      <alignment horizontal="center" wrapText="1"/>
      <protection/>
    </xf>
    <xf numFmtId="0" fontId="12" fillId="4" borderId="31" xfId="21" applyFill="1" applyBorder="1" applyAlignment="1">
      <alignment horizontal="center" vertical="center" wrapText="1"/>
      <protection/>
    </xf>
    <xf numFmtId="0" fontId="15" fillId="3" borderId="31" xfId="21" applyFont="1" applyFill="1" applyBorder="1" applyAlignment="1">
      <alignment horizontal="left" vertical="center" wrapText="1"/>
      <protection/>
    </xf>
    <xf numFmtId="0" fontId="12" fillId="2" borderId="31" xfId="21" applyFill="1" applyBorder="1" applyAlignment="1">
      <alignment horizontal="center" wrapText="1"/>
      <protection/>
    </xf>
    <xf numFmtId="49" fontId="15" fillId="2" borderId="31" xfId="21" applyNumberFormat="1" applyFont="1" applyFill="1" applyBorder="1" applyAlignment="1">
      <alignment horizontal="left" vertical="center" wrapText="1"/>
      <protection/>
    </xf>
    <xf numFmtId="0" fontId="15" fillId="0" borderId="33" xfId="21" applyFont="1" applyBorder="1" applyAlignment="1">
      <alignment horizontal="center" vertical="center" wrapText="1"/>
      <protection/>
    </xf>
    <xf numFmtId="0" fontId="15" fillId="0" borderId="33" xfId="21" applyFont="1" applyBorder="1" applyAlignment="1">
      <alignment horizontal="center" wrapText="1"/>
      <protection/>
    </xf>
    <xf numFmtId="0" fontId="15" fillId="0" borderId="33" xfId="21" applyFont="1" applyBorder="1" applyAlignment="1">
      <alignment horizontal="left" vertical="center" wrapText="1"/>
      <protection/>
    </xf>
    <xf numFmtId="0" fontId="15" fillId="0" borderId="34" xfId="21" applyFont="1" applyBorder="1" applyAlignment="1">
      <alignment horizontal="center" vertical="center" wrapText="1"/>
      <protection/>
    </xf>
    <xf numFmtId="49" fontId="12" fillId="0" borderId="0" xfId="21" applyNumberFormat="1">
      <alignment/>
      <protection/>
    </xf>
    <xf numFmtId="0" fontId="12" fillId="0" borderId="0" xfId="21" applyAlignment="1">
      <alignment horizontal="center" wrapText="1"/>
      <protection/>
    </xf>
    <xf numFmtId="0" fontId="12" fillId="0" borderId="0" xfId="21" applyAlignment="1">
      <alignment horizontal="left"/>
      <protection/>
    </xf>
    <xf numFmtId="0" fontId="16" fillId="0" borderId="0" xfId="20" applyFont="1" applyFill="1">
      <alignment/>
      <protection/>
    </xf>
    <xf numFmtId="0" fontId="18" fillId="0" borderId="0" xfId="0" applyFont="1" applyFill="1"/>
    <xf numFmtId="0" fontId="12" fillId="5" borderId="0" xfId="21" applyFill="1">
      <alignment/>
      <protection/>
    </xf>
    <xf numFmtId="0" fontId="19" fillId="0" borderId="0" xfId="0" applyFont="1"/>
    <xf numFmtId="0" fontId="20" fillId="0" borderId="0" xfId="0" applyFont="1"/>
    <xf numFmtId="0" fontId="19" fillId="0" borderId="0" xfId="0" applyFont="1" applyFill="1"/>
    <xf numFmtId="0" fontId="20" fillId="0" borderId="0" xfId="0" applyFont="1" applyFill="1"/>
    <xf numFmtId="0" fontId="19" fillId="0" borderId="0" xfId="20" applyFont="1" applyFill="1">
      <alignment/>
      <protection/>
    </xf>
    <xf numFmtId="0" fontId="22" fillId="0" borderId="0" xfId="0" applyFont="1" applyFill="1"/>
    <xf numFmtId="0" fontId="21" fillId="0" borderId="5" xfId="0" applyFont="1" applyBorder="1" applyAlignment="1">
      <alignment horizontal="center"/>
    </xf>
    <xf numFmtId="0" fontId="19" fillId="0" borderId="2" xfId="0" applyFont="1" applyFill="1" applyBorder="1"/>
    <xf numFmtId="0" fontId="19" fillId="0" borderId="6" xfId="0" applyFont="1" applyBorder="1"/>
    <xf numFmtId="0" fontId="23" fillId="0" borderId="35" xfId="0" applyFont="1" applyBorder="1" applyAlignment="1">
      <alignment horizontal="center" wrapText="1"/>
    </xf>
    <xf numFmtId="0" fontId="23" fillId="0" borderId="36" xfId="0" applyFont="1" applyFill="1" applyBorder="1" applyAlignment="1">
      <alignment wrapText="1"/>
    </xf>
    <xf numFmtId="0" fontId="23" fillId="0" borderId="37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4" fillId="0" borderId="19" xfId="0" applyFont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0" fontId="24" fillId="0" borderId="24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 shrinkToFit="1"/>
    </xf>
    <xf numFmtId="0" fontId="20" fillId="0" borderId="0" xfId="0" applyFont="1" applyAlignment="1">
      <alignment wrapText="1"/>
    </xf>
    <xf numFmtId="0" fontId="24" fillId="0" borderId="28" xfId="0" applyFont="1" applyBorder="1" applyAlignment="1">
      <alignment horizontal="center" wrapText="1"/>
    </xf>
    <xf numFmtId="0" fontId="24" fillId="0" borderId="8" xfId="0" applyFont="1" applyFill="1" applyBorder="1" applyAlignment="1">
      <alignment wrapText="1"/>
    </xf>
    <xf numFmtId="0" fontId="24" fillId="0" borderId="28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 shrinkToFit="1"/>
    </xf>
    <xf numFmtId="0" fontId="20" fillId="0" borderId="0" xfId="0" applyFont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39" xfId="0" applyFont="1" applyFill="1" applyBorder="1" applyAlignment="1">
      <alignment horizontal="center" wrapText="1" shrinkToFit="1"/>
    </xf>
    <xf numFmtId="0" fontId="24" fillId="0" borderId="40" xfId="0" applyFont="1" applyBorder="1" applyAlignment="1">
      <alignment horizontal="center" vertical="center" wrapText="1"/>
    </xf>
    <xf numFmtId="0" fontId="24" fillId="0" borderId="25" xfId="0" applyFont="1" applyBorder="1" applyAlignment="1">
      <alignment wrapText="1"/>
    </xf>
    <xf numFmtId="0" fontId="24" fillId="0" borderId="41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 shrinkToFit="1"/>
    </xf>
    <xf numFmtId="0" fontId="20" fillId="0" borderId="0" xfId="0" applyFont="1" applyFill="1" applyBorder="1"/>
    <xf numFmtId="0" fontId="21" fillId="0" borderId="0" xfId="0" applyFont="1"/>
    <xf numFmtId="0" fontId="21" fillId="0" borderId="0" xfId="0" applyFont="1" applyFill="1"/>
    <xf numFmtId="0" fontId="23" fillId="0" borderId="5" xfId="0" applyFont="1" applyBorder="1" applyAlignment="1">
      <alignment horizontal="center" wrapText="1"/>
    </xf>
    <xf numFmtId="0" fontId="23" fillId="0" borderId="42" xfId="0" applyFont="1" applyFill="1" applyBorder="1" applyAlignment="1">
      <alignment wrapText="1"/>
    </xf>
    <xf numFmtId="0" fontId="23" fillId="0" borderId="6" xfId="0" applyFont="1" applyFill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24" xfId="0" applyFont="1" applyBorder="1" applyAlignment="1">
      <alignment horizontal="center" wrapText="1"/>
    </xf>
    <xf numFmtId="0" fontId="24" fillId="0" borderId="8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4" fontId="19" fillId="0" borderId="44" xfId="0" applyNumberFormat="1" applyFont="1" applyBorder="1" applyAlignment="1">
      <alignment wrapText="1"/>
    </xf>
    <xf numFmtId="4" fontId="19" fillId="0" borderId="45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4" fontId="20" fillId="0" borderId="46" xfId="0" applyNumberFormat="1" applyFont="1" applyBorder="1" applyAlignment="1">
      <alignment wrapText="1"/>
    </xf>
    <xf numFmtId="4" fontId="20" fillId="0" borderId="46" xfId="0" applyNumberFormat="1" applyFont="1" applyBorder="1" applyAlignment="1">
      <alignment vertical="center" wrapText="1"/>
    </xf>
    <xf numFmtId="4" fontId="20" fillId="0" borderId="28" xfId="0" applyNumberFormat="1" applyFont="1" applyBorder="1" applyAlignment="1">
      <alignment vertical="center" wrapText="1"/>
    </xf>
    <xf numFmtId="4" fontId="20" fillId="0" borderId="41" xfId="0" applyNumberFormat="1" applyFont="1" applyBorder="1" applyAlignment="1">
      <alignment wrapText="1"/>
    </xf>
    <xf numFmtId="4" fontId="19" fillId="0" borderId="30" xfId="0" applyNumberFormat="1" applyFont="1" applyBorder="1" applyAlignment="1">
      <alignment wrapText="1"/>
    </xf>
    <xf numFmtId="4" fontId="19" fillId="0" borderId="47" xfId="0" applyNumberFormat="1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50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4" fontId="21" fillId="0" borderId="17" xfId="0" applyNumberFormat="1" applyFont="1" applyBorder="1"/>
    <xf numFmtId="4" fontId="21" fillId="0" borderId="51" xfId="0" applyNumberFormat="1" applyFont="1" applyBorder="1"/>
    <xf numFmtId="4" fontId="19" fillId="0" borderId="19" xfId="0" applyNumberFormat="1" applyFont="1" applyBorder="1" applyAlignment="1">
      <alignment wrapText="1"/>
    </xf>
    <xf numFmtId="4" fontId="20" fillId="0" borderId="28" xfId="0" applyNumberFormat="1" applyFont="1" applyBorder="1" applyAlignment="1">
      <alignment wrapText="1"/>
    </xf>
    <xf numFmtId="4" fontId="20" fillId="0" borderId="28" xfId="0" applyNumberFormat="1" applyFont="1" applyBorder="1"/>
    <xf numFmtId="4" fontId="20" fillId="0" borderId="52" xfId="0" applyNumberFormat="1" applyFont="1" applyBorder="1"/>
    <xf numFmtId="4" fontId="21" fillId="0" borderId="10" xfId="0" applyNumberFormat="1" applyFont="1" applyBorder="1"/>
    <xf numFmtId="4" fontId="21" fillId="0" borderId="38" xfId="0" applyNumberFormat="1" applyFont="1" applyBorder="1"/>
    <xf numFmtId="6" fontId="19" fillId="0" borderId="0" xfId="0" applyNumberFormat="1" applyFont="1" applyFill="1"/>
    <xf numFmtId="4" fontId="20" fillId="0" borderId="28" xfId="0" applyNumberFormat="1" applyFont="1" applyFill="1" applyBorder="1"/>
    <xf numFmtId="4" fontId="19" fillId="0" borderId="30" xfId="0" applyNumberFormat="1" applyFont="1" applyFill="1" applyBorder="1" applyAlignment="1">
      <alignment wrapText="1"/>
    </xf>
    <xf numFmtId="4" fontId="20" fillId="0" borderId="0" xfId="0" applyNumberFormat="1" applyFont="1"/>
    <xf numFmtId="0" fontId="5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wrapText="1"/>
    </xf>
    <xf numFmtId="0" fontId="23" fillId="0" borderId="53" xfId="0" applyFont="1" applyFill="1" applyBorder="1" applyAlignment="1">
      <alignment wrapText="1"/>
    </xf>
    <xf numFmtId="0" fontId="24" fillId="0" borderId="28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52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1" fillId="0" borderId="5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21" fillId="0" borderId="51" xfId="0" applyFont="1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right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17" fillId="0" borderId="0" xfId="0" applyFont="1"/>
    <xf numFmtId="49" fontId="15" fillId="0" borderId="55" xfId="21" applyNumberFormat="1" applyFont="1" applyBorder="1" applyAlignment="1">
      <alignment horizontal="center" vertical="center" wrapText="1"/>
      <protection/>
    </xf>
    <xf numFmtId="49" fontId="12" fillId="0" borderId="56" xfId="21" applyNumberFormat="1" applyFont="1" applyBorder="1" applyAlignment="1">
      <alignment horizontal="center" vertical="center" wrapText="1"/>
      <protection/>
    </xf>
    <xf numFmtId="49" fontId="12" fillId="2" borderId="56" xfId="21" applyNumberFormat="1" applyFont="1" applyFill="1" applyBorder="1" applyAlignment="1">
      <alignment horizontal="center" vertical="center" wrapText="1"/>
      <protection/>
    </xf>
    <xf numFmtId="49" fontId="13" fillId="3" borderId="56" xfId="21" applyNumberFormat="1" applyFont="1" applyFill="1" applyBorder="1" applyAlignment="1">
      <alignment horizontal="center" vertical="center" wrapText="1"/>
      <protection/>
    </xf>
    <xf numFmtId="49" fontId="13" fillId="0" borderId="56" xfId="21" applyNumberFormat="1" applyFont="1" applyBorder="1" applyAlignment="1">
      <alignment horizontal="center" vertical="center" wrapText="1"/>
      <protection/>
    </xf>
    <xf numFmtId="49" fontId="13" fillId="2" borderId="56" xfId="21" applyNumberFormat="1" applyFont="1" applyFill="1" applyBorder="1" applyAlignment="1">
      <alignment horizontal="center" vertical="center" wrapText="1"/>
      <protection/>
    </xf>
    <xf numFmtId="49" fontId="13" fillId="0" borderId="57" xfId="21" applyNumberFormat="1" applyFont="1" applyBorder="1" applyAlignment="1">
      <alignment horizontal="center" vertical="center" wrapText="1"/>
      <protection/>
    </xf>
    <xf numFmtId="49" fontId="13" fillId="0" borderId="58" xfId="21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923925</xdr:colOff>
      <xdr:row>36</xdr:row>
      <xdr:rowOff>247650</xdr:rowOff>
    </xdr:from>
    <xdr:to>
      <xdr:col>7</xdr:col>
      <xdr:colOff>4143375</xdr:colOff>
      <xdr:row>36</xdr:row>
      <xdr:rowOff>2038350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30275" y="25393650"/>
          <a:ext cx="32194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1000125</xdr:colOff>
      <xdr:row>20</xdr:row>
      <xdr:rowOff>66675</xdr:rowOff>
    </xdr:from>
    <xdr:to>
      <xdr:col>7</xdr:col>
      <xdr:colOff>3952875</xdr:colOff>
      <xdr:row>20</xdr:row>
      <xdr:rowOff>1762125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06475" y="11620500"/>
          <a:ext cx="2952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1181100</xdr:colOff>
      <xdr:row>22</xdr:row>
      <xdr:rowOff>85725</xdr:rowOff>
    </xdr:from>
    <xdr:to>
      <xdr:col>7</xdr:col>
      <xdr:colOff>4124325</xdr:colOff>
      <xdr:row>22</xdr:row>
      <xdr:rowOff>1781175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87450" y="16135350"/>
          <a:ext cx="29432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981075</xdr:colOff>
      <xdr:row>34</xdr:row>
      <xdr:rowOff>104775</xdr:rowOff>
    </xdr:from>
    <xdr:to>
      <xdr:col>7</xdr:col>
      <xdr:colOff>3924300</xdr:colOff>
      <xdr:row>34</xdr:row>
      <xdr:rowOff>1800225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87425" y="22745700"/>
          <a:ext cx="29432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876300</xdr:colOff>
      <xdr:row>43</xdr:row>
      <xdr:rowOff>152400</xdr:rowOff>
    </xdr:from>
    <xdr:to>
      <xdr:col>7</xdr:col>
      <xdr:colOff>3819525</xdr:colOff>
      <xdr:row>43</xdr:row>
      <xdr:rowOff>1857375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82650" y="40195500"/>
          <a:ext cx="29432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885825</xdr:colOff>
      <xdr:row>45</xdr:row>
      <xdr:rowOff>133350</xdr:rowOff>
    </xdr:from>
    <xdr:to>
      <xdr:col>7</xdr:col>
      <xdr:colOff>3838575</xdr:colOff>
      <xdr:row>45</xdr:row>
      <xdr:rowOff>1857375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92175" y="44586525"/>
          <a:ext cx="295275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923925</xdr:colOff>
      <xdr:row>44</xdr:row>
      <xdr:rowOff>180975</xdr:rowOff>
    </xdr:from>
    <xdr:to>
      <xdr:col>7</xdr:col>
      <xdr:colOff>3876675</xdr:colOff>
      <xdr:row>44</xdr:row>
      <xdr:rowOff>1876425</xdr:rowOff>
    </xdr:to>
    <xdr:pic>
      <xdr:nvPicPr>
        <xdr:cNvPr id="8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30275" y="42300525"/>
          <a:ext cx="2952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981075</xdr:colOff>
      <xdr:row>32</xdr:row>
      <xdr:rowOff>38100</xdr:rowOff>
    </xdr:from>
    <xdr:to>
      <xdr:col>7</xdr:col>
      <xdr:colOff>3924300</xdr:colOff>
      <xdr:row>32</xdr:row>
      <xdr:rowOff>1743075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87425" y="20069175"/>
          <a:ext cx="29432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3276600</xdr:colOff>
      <xdr:row>22</xdr:row>
      <xdr:rowOff>190500</xdr:rowOff>
    </xdr:from>
    <xdr:to>
      <xdr:col>7</xdr:col>
      <xdr:colOff>3752850</xdr:colOff>
      <xdr:row>22</xdr:row>
      <xdr:rowOff>657225</xdr:rowOff>
    </xdr:to>
    <xdr:sp macro="" textlink="">
      <xdr:nvSpPr>
        <xdr:cNvPr id="10" name="Volný tvar 27"/>
        <xdr:cNvSpPr/>
      </xdr:nvSpPr>
      <xdr:spPr bwMode="auto">
        <a:xfrm>
          <a:off x="15982950" y="16240125"/>
          <a:ext cx="476250" cy="466725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2238375</xdr:colOff>
      <xdr:row>20</xdr:row>
      <xdr:rowOff>76200</xdr:rowOff>
    </xdr:from>
    <xdr:to>
      <xdr:col>7</xdr:col>
      <xdr:colOff>2714625</xdr:colOff>
      <xdr:row>20</xdr:row>
      <xdr:rowOff>552450</xdr:rowOff>
    </xdr:to>
    <xdr:sp macro="" textlink="">
      <xdr:nvSpPr>
        <xdr:cNvPr id="11" name="Volný tvar 28"/>
        <xdr:cNvSpPr/>
      </xdr:nvSpPr>
      <xdr:spPr bwMode="auto">
        <a:xfrm>
          <a:off x="14944725" y="11630025"/>
          <a:ext cx="476250" cy="466725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1076325</xdr:colOff>
      <xdr:row>21</xdr:row>
      <xdr:rowOff>104775</xdr:rowOff>
    </xdr:from>
    <xdr:to>
      <xdr:col>7</xdr:col>
      <xdr:colOff>4029075</xdr:colOff>
      <xdr:row>21</xdr:row>
      <xdr:rowOff>1800225</xdr:rowOff>
    </xdr:to>
    <xdr:pic>
      <xdr:nvPicPr>
        <xdr:cNvPr id="1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82675" y="13696950"/>
          <a:ext cx="2952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3105150</xdr:colOff>
      <xdr:row>21</xdr:row>
      <xdr:rowOff>200025</xdr:rowOff>
    </xdr:from>
    <xdr:to>
      <xdr:col>7</xdr:col>
      <xdr:colOff>3581400</xdr:colOff>
      <xdr:row>21</xdr:row>
      <xdr:rowOff>676275</xdr:rowOff>
    </xdr:to>
    <xdr:sp macro="" textlink="">
      <xdr:nvSpPr>
        <xdr:cNvPr id="13" name="Volný tvar 30"/>
        <xdr:cNvSpPr/>
      </xdr:nvSpPr>
      <xdr:spPr bwMode="auto">
        <a:xfrm>
          <a:off x="15811500" y="13792200"/>
          <a:ext cx="476250" cy="466725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3067050</xdr:colOff>
      <xdr:row>32</xdr:row>
      <xdr:rowOff>180975</xdr:rowOff>
    </xdr:from>
    <xdr:to>
      <xdr:col>7</xdr:col>
      <xdr:colOff>3533775</xdr:colOff>
      <xdr:row>32</xdr:row>
      <xdr:rowOff>647700</xdr:rowOff>
    </xdr:to>
    <xdr:sp macro="" textlink="">
      <xdr:nvSpPr>
        <xdr:cNvPr id="14" name="Volný tvar 31"/>
        <xdr:cNvSpPr/>
      </xdr:nvSpPr>
      <xdr:spPr bwMode="auto">
        <a:xfrm>
          <a:off x="15773400" y="20212050"/>
          <a:ext cx="466725" cy="47625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1571625</xdr:colOff>
      <xdr:row>34</xdr:row>
      <xdr:rowOff>295275</xdr:rowOff>
    </xdr:from>
    <xdr:to>
      <xdr:col>7</xdr:col>
      <xdr:colOff>2028825</xdr:colOff>
      <xdr:row>34</xdr:row>
      <xdr:rowOff>762000</xdr:rowOff>
    </xdr:to>
    <xdr:sp macro="" textlink="">
      <xdr:nvSpPr>
        <xdr:cNvPr id="15" name="Volný tvar 32"/>
        <xdr:cNvSpPr/>
      </xdr:nvSpPr>
      <xdr:spPr bwMode="auto">
        <a:xfrm>
          <a:off x="14277975" y="22936200"/>
          <a:ext cx="457200" cy="466725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1514475</xdr:colOff>
      <xdr:row>36</xdr:row>
      <xdr:rowOff>1314450</xdr:rowOff>
    </xdr:from>
    <xdr:to>
      <xdr:col>7</xdr:col>
      <xdr:colOff>1990725</xdr:colOff>
      <xdr:row>36</xdr:row>
      <xdr:rowOff>1781175</xdr:rowOff>
    </xdr:to>
    <xdr:sp macro="" textlink="">
      <xdr:nvSpPr>
        <xdr:cNvPr id="16" name="Volný tvar 36"/>
        <xdr:cNvSpPr/>
      </xdr:nvSpPr>
      <xdr:spPr bwMode="auto">
        <a:xfrm>
          <a:off x="14220825" y="26460450"/>
          <a:ext cx="476250" cy="466725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847725</xdr:colOff>
      <xdr:row>40</xdr:row>
      <xdr:rowOff>200025</xdr:rowOff>
    </xdr:from>
    <xdr:to>
      <xdr:col>7</xdr:col>
      <xdr:colOff>4057650</xdr:colOff>
      <xdr:row>40</xdr:row>
      <xdr:rowOff>1714500</xdr:rowOff>
    </xdr:to>
    <xdr:pic>
      <xdr:nvPicPr>
        <xdr:cNvPr id="17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54075" y="35194875"/>
          <a:ext cx="32099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1162050</xdr:colOff>
      <xdr:row>40</xdr:row>
      <xdr:rowOff>1704975</xdr:rowOff>
    </xdr:from>
    <xdr:to>
      <xdr:col>7</xdr:col>
      <xdr:colOff>1638300</xdr:colOff>
      <xdr:row>40</xdr:row>
      <xdr:rowOff>2190750</xdr:rowOff>
    </xdr:to>
    <xdr:sp macro="" textlink="">
      <xdr:nvSpPr>
        <xdr:cNvPr id="18" name="Volný tvar 46"/>
        <xdr:cNvSpPr/>
      </xdr:nvSpPr>
      <xdr:spPr bwMode="auto">
        <a:xfrm>
          <a:off x="13868400" y="36699825"/>
          <a:ext cx="476250" cy="485775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866775</xdr:colOff>
      <xdr:row>41</xdr:row>
      <xdr:rowOff>200025</xdr:rowOff>
    </xdr:from>
    <xdr:to>
      <xdr:col>7</xdr:col>
      <xdr:colOff>3914775</xdr:colOff>
      <xdr:row>41</xdr:row>
      <xdr:rowOff>1743075</xdr:rowOff>
    </xdr:to>
    <xdr:pic>
      <xdr:nvPicPr>
        <xdr:cNvPr id="19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73125" y="37423725"/>
          <a:ext cx="30480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1162050</xdr:colOff>
      <xdr:row>41</xdr:row>
      <xdr:rowOff>1704975</xdr:rowOff>
    </xdr:from>
    <xdr:to>
      <xdr:col>7</xdr:col>
      <xdr:colOff>1638300</xdr:colOff>
      <xdr:row>41</xdr:row>
      <xdr:rowOff>2171700</xdr:rowOff>
    </xdr:to>
    <xdr:sp macro="" textlink="">
      <xdr:nvSpPr>
        <xdr:cNvPr id="20" name="Volný tvar 50"/>
        <xdr:cNvSpPr/>
      </xdr:nvSpPr>
      <xdr:spPr bwMode="auto">
        <a:xfrm>
          <a:off x="13868400" y="38928675"/>
          <a:ext cx="476250" cy="47625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2962275</xdr:colOff>
      <xdr:row>43</xdr:row>
      <xdr:rowOff>304800</xdr:rowOff>
    </xdr:from>
    <xdr:to>
      <xdr:col>7</xdr:col>
      <xdr:colOff>3438525</xdr:colOff>
      <xdr:row>43</xdr:row>
      <xdr:rowOff>762000</xdr:rowOff>
    </xdr:to>
    <xdr:sp macro="" textlink="">
      <xdr:nvSpPr>
        <xdr:cNvPr id="21" name="Volný tvar 51"/>
        <xdr:cNvSpPr/>
      </xdr:nvSpPr>
      <xdr:spPr bwMode="auto">
        <a:xfrm>
          <a:off x="15668625" y="40347900"/>
          <a:ext cx="476250" cy="45720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1438275</xdr:colOff>
      <xdr:row>44</xdr:row>
      <xdr:rowOff>276225</xdr:rowOff>
    </xdr:from>
    <xdr:to>
      <xdr:col>7</xdr:col>
      <xdr:colOff>1914525</xdr:colOff>
      <xdr:row>44</xdr:row>
      <xdr:rowOff>762000</xdr:rowOff>
    </xdr:to>
    <xdr:sp macro="" textlink="">
      <xdr:nvSpPr>
        <xdr:cNvPr id="22" name="Volný tvar 52"/>
        <xdr:cNvSpPr/>
      </xdr:nvSpPr>
      <xdr:spPr bwMode="auto">
        <a:xfrm>
          <a:off x="14144625" y="42395775"/>
          <a:ext cx="476250" cy="49530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3028950</xdr:colOff>
      <xdr:row>45</xdr:row>
      <xdr:rowOff>257175</xdr:rowOff>
    </xdr:from>
    <xdr:to>
      <xdr:col>7</xdr:col>
      <xdr:colOff>3505200</xdr:colOff>
      <xdr:row>45</xdr:row>
      <xdr:rowOff>714375</xdr:rowOff>
    </xdr:to>
    <xdr:sp macro="" textlink="">
      <xdr:nvSpPr>
        <xdr:cNvPr id="23" name="Volný tvar 53"/>
        <xdr:cNvSpPr/>
      </xdr:nvSpPr>
      <xdr:spPr bwMode="auto">
        <a:xfrm>
          <a:off x="15735300" y="44710350"/>
          <a:ext cx="476250" cy="45720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828675</xdr:colOff>
      <xdr:row>37</xdr:row>
      <xdr:rowOff>390525</xdr:rowOff>
    </xdr:from>
    <xdr:to>
      <xdr:col>7</xdr:col>
      <xdr:colOff>4124325</xdr:colOff>
      <xdr:row>37</xdr:row>
      <xdr:rowOff>2228850</xdr:rowOff>
    </xdr:to>
    <xdr:pic>
      <xdr:nvPicPr>
        <xdr:cNvPr id="2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35025" y="28127325"/>
          <a:ext cx="32956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1409700</xdr:colOff>
      <xdr:row>37</xdr:row>
      <xdr:rowOff>1552575</xdr:rowOff>
    </xdr:from>
    <xdr:to>
      <xdr:col>7</xdr:col>
      <xdr:colOff>1828800</xdr:colOff>
      <xdr:row>37</xdr:row>
      <xdr:rowOff>1971675</xdr:rowOff>
    </xdr:to>
    <xdr:sp macro="" textlink="">
      <xdr:nvSpPr>
        <xdr:cNvPr id="25" name="Volný tvar 36"/>
        <xdr:cNvSpPr/>
      </xdr:nvSpPr>
      <xdr:spPr bwMode="auto">
        <a:xfrm>
          <a:off x="14116050" y="29289375"/>
          <a:ext cx="419100" cy="41910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1409700</xdr:colOff>
      <xdr:row>40</xdr:row>
      <xdr:rowOff>1047750</xdr:rowOff>
    </xdr:from>
    <xdr:to>
      <xdr:col>7</xdr:col>
      <xdr:colOff>1885950</xdr:colOff>
      <xdr:row>40</xdr:row>
      <xdr:rowOff>1514475</xdr:rowOff>
    </xdr:to>
    <xdr:sp macro="" textlink="">
      <xdr:nvSpPr>
        <xdr:cNvPr id="26" name="Volný tvar 36"/>
        <xdr:cNvSpPr/>
      </xdr:nvSpPr>
      <xdr:spPr bwMode="auto">
        <a:xfrm>
          <a:off x="14116050" y="36042600"/>
          <a:ext cx="476250" cy="466725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1362075</xdr:colOff>
      <xdr:row>41</xdr:row>
      <xdr:rowOff>1057275</xdr:rowOff>
    </xdr:from>
    <xdr:to>
      <xdr:col>7</xdr:col>
      <xdr:colOff>1838325</xdr:colOff>
      <xdr:row>41</xdr:row>
      <xdr:rowOff>1533525</xdr:rowOff>
    </xdr:to>
    <xdr:sp macro="" textlink="">
      <xdr:nvSpPr>
        <xdr:cNvPr id="27" name="Volný tvar 36"/>
        <xdr:cNvSpPr/>
      </xdr:nvSpPr>
      <xdr:spPr bwMode="auto">
        <a:xfrm>
          <a:off x="14068425" y="38280975"/>
          <a:ext cx="476250" cy="47625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904875</xdr:colOff>
      <xdr:row>46</xdr:row>
      <xdr:rowOff>114300</xdr:rowOff>
    </xdr:from>
    <xdr:to>
      <xdr:col>7</xdr:col>
      <xdr:colOff>3848100</xdr:colOff>
      <xdr:row>46</xdr:row>
      <xdr:rowOff>1828800</xdr:rowOff>
    </xdr:to>
    <xdr:pic>
      <xdr:nvPicPr>
        <xdr:cNvPr id="28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11225" y="47091600"/>
          <a:ext cx="29432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3038475</xdr:colOff>
      <xdr:row>46</xdr:row>
      <xdr:rowOff>228600</xdr:rowOff>
    </xdr:from>
    <xdr:to>
      <xdr:col>7</xdr:col>
      <xdr:colOff>3514725</xdr:colOff>
      <xdr:row>46</xdr:row>
      <xdr:rowOff>685800</xdr:rowOff>
    </xdr:to>
    <xdr:sp macro="" textlink="">
      <xdr:nvSpPr>
        <xdr:cNvPr id="29" name="Volný tvar 53"/>
        <xdr:cNvSpPr/>
      </xdr:nvSpPr>
      <xdr:spPr bwMode="auto">
        <a:xfrm>
          <a:off x="15744825" y="47205900"/>
          <a:ext cx="476250" cy="45720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oneCellAnchor>
    <xdr:from>
      <xdr:col>7</xdr:col>
      <xdr:colOff>228600</xdr:colOff>
      <xdr:row>15</xdr:row>
      <xdr:rowOff>161925</xdr:rowOff>
    </xdr:from>
    <xdr:ext cx="4448175" cy="3533775"/>
    <xdr:pic>
      <xdr:nvPicPr>
        <xdr:cNvPr id="30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34950" y="3067050"/>
          <a:ext cx="4448175" cy="353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76200</xdr:colOff>
      <xdr:row>16</xdr:row>
      <xdr:rowOff>85725</xdr:rowOff>
    </xdr:from>
    <xdr:ext cx="4533900" cy="3933825"/>
    <xdr:pic>
      <xdr:nvPicPr>
        <xdr:cNvPr id="31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82550" y="6819900"/>
          <a:ext cx="453390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904875</xdr:colOff>
      <xdr:row>39</xdr:row>
      <xdr:rowOff>238125</xdr:rowOff>
    </xdr:from>
    <xdr:to>
      <xdr:col>7</xdr:col>
      <xdr:colOff>4076700</xdr:colOff>
      <xdr:row>39</xdr:row>
      <xdr:rowOff>1781175</xdr:rowOff>
    </xdr:to>
    <xdr:pic>
      <xdr:nvPicPr>
        <xdr:cNvPr id="3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11225" y="32966025"/>
          <a:ext cx="3171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1371600</xdr:colOff>
      <xdr:row>39</xdr:row>
      <xdr:rowOff>1095375</xdr:rowOff>
    </xdr:from>
    <xdr:to>
      <xdr:col>7</xdr:col>
      <xdr:colOff>1847850</xdr:colOff>
      <xdr:row>39</xdr:row>
      <xdr:rowOff>1562100</xdr:rowOff>
    </xdr:to>
    <xdr:sp macro="" textlink="">
      <xdr:nvSpPr>
        <xdr:cNvPr id="33" name="Volný tvar 36"/>
        <xdr:cNvSpPr/>
      </xdr:nvSpPr>
      <xdr:spPr bwMode="auto">
        <a:xfrm>
          <a:off x="14077950" y="33823275"/>
          <a:ext cx="476250" cy="45720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7</xdr:col>
      <xdr:colOff>923925</xdr:colOff>
      <xdr:row>38</xdr:row>
      <xdr:rowOff>190500</xdr:rowOff>
    </xdr:from>
    <xdr:to>
      <xdr:col>7</xdr:col>
      <xdr:colOff>4086225</xdr:colOff>
      <xdr:row>38</xdr:row>
      <xdr:rowOff>1819275</xdr:rowOff>
    </xdr:to>
    <xdr:pic>
      <xdr:nvPicPr>
        <xdr:cNvPr id="3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30275" y="30613350"/>
          <a:ext cx="31623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1419225</xdr:colOff>
      <xdr:row>38</xdr:row>
      <xdr:rowOff>1095375</xdr:rowOff>
    </xdr:from>
    <xdr:to>
      <xdr:col>7</xdr:col>
      <xdr:colOff>1895475</xdr:colOff>
      <xdr:row>38</xdr:row>
      <xdr:rowOff>1562100</xdr:rowOff>
    </xdr:to>
    <xdr:sp macro="" textlink="">
      <xdr:nvSpPr>
        <xdr:cNvPr id="35" name="Volný tvar 36"/>
        <xdr:cNvSpPr/>
      </xdr:nvSpPr>
      <xdr:spPr bwMode="auto">
        <a:xfrm>
          <a:off x="14125575" y="31518225"/>
          <a:ext cx="476250" cy="457200"/>
        </a:xfrm>
        <a:custGeom>
          <a:avLst/>
          <a:gdLst>
            <a:gd name="connsiteX0" fmla="*/ 0 w 422563"/>
            <a:gd name="connsiteY0" fmla="*/ 284018 h 468468"/>
            <a:gd name="connsiteX1" fmla="*/ 180109 w 422563"/>
            <a:gd name="connsiteY1" fmla="*/ 457200 h 468468"/>
            <a:gd name="connsiteX2" fmla="*/ 422563 w 422563"/>
            <a:gd name="connsiteY2" fmla="*/ 0 h 468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504536" w="422563">
              <a:moveTo>
                <a:pt x="0" y="284018"/>
              </a:moveTo>
              <a:cubicBezTo>
                <a:pt x="54841" y="394277"/>
                <a:pt x="109682" y="504536"/>
                <a:pt x="180109" y="457200"/>
              </a:cubicBezTo>
              <a:cubicBezTo>
                <a:pt x="250536" y="409864"/>
                <a:pt x="390236" y="83127"/>
                <a:pt x="422563" y="0"/>
              </a:cubicBezTo>
            </a:path>
          </a:pathLst>
        </a:custGeom>
        <a:ln>
          <a:headEnd type="none" w="med" len="med"/>
          <a:tailEnd type="non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 topLeftCell="A1">
      <selection activeCell="B1" sqref="B1"/>
    </sheetView>
  </sheetViews>
  <sheetFormatPr defaultColWidth="9.140625" defaultRowHeight="15"/>
  <cols>
    <col min="1" max="1" width="2.7109375" style="3" bestFit="1" customWidth="1"/>
    <col min="2" max="2" width="17.421875" style="3" customWidth="1"/>
    <col min="3" max="3" width="8.8515625" style="3" customWidth="1"/>
    <col min="4" max="5" width="7.7109375" style="3" customWidth="1"/>
    <col min="6" max="6" width="7.8515625" style="3" customWidth="1"/>
    <col min="7" max="7" width="8.00390625" style="3" customWidth="1"/>
    <col min="8" max="8" width="10.00390625" style="3" customWidth="1"/>
    <col min="9" max="9" width="8.28125" style="3" customWidth="1"/>
    <col min="10" max="10" width="13.140625" style="3" customWidth="1"/>
    <col min="11" max="11" width="8.7109375" style="3" customWidth="1"/>
    <col min="12" max="12" width="18.140625" style="3" customWidth="1"/>
    <col min="13" max="13" width="9.00390625" style="3" customWidth="1"/>
    <col min="14" max="14" width="23.140625" style="0" customWidth="1"/>
  </cols>
  <sheetData>
    <row r="1" ht="15">
      <c r="B1" s="233" t="s">
        <v>207</v>
      </c>
    </row>
    <row r="2" spans="2:13" ht="30" customHeight="1">
      <c r="B2" s="8" t="s">
        <v>34</v>
      </c>
      <c r="C2" s="204" t="s">
        <v>37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2:13" ht="15">
      <c r="B3" s="7" t="s">
        <v>14</v>
      </c>
      <c r="C3" s="10">
        <v>57500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">
      <c r="B4" s="7" t="s">
        <v>15</v>
      </c>
      <c r="C4" s="6" t="s">
        <v>42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5.75" thickBot="1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ht="15.75" thickBot="1">
      <c r="A6" s="11"/>
      <c r="B6" s="29"/>
      <c r="C6" s="28"/>
      <c r="D6" s="12"/>
      <c r="E6" s="16"/>
      <c r="F6" s="205" t="s">
        <v>5</v>
      </c>
      <c r="G6" s="206"/>
      <c r="H6" s="206"/>
      <c r="I6" s="207"/>
      <c r="J6" s="208" t="s">
        <v>6</v>
      </c>
      <c r="K6" s="209"/>
      <c r="L6" s="37"/>
      <c r="M6" s="39"/>
      <c r="N6" s="9" t="s">
        <v>36</v>
      </c>
      <c r="O6" t="s">
        <v>36</v>
      </c>
    </row>
    <row r="7" spans="1:19" ht="46.5" thickBot="1">
      <c r="A7" s="17" t="s">
        <v>0</v>
      </c>
      <c r="B7" s="30" t="s">
        <v>1</v>
      </c>
      <c r="C7" s="18" t="s">
        <v>2</v>
      </c>
      <c r="D7" s="13" t="s">
        <v>3</v>
      </c>
      <c r="E7" s="19" t="s">
        <v>4</v>
      </c>
      <c r="F7" s="21" t="s">
        <v>10</v>
      </c>
      <c r="G7" s="14" t="s">
        <v>9</v>
      </c>
      <c r="H7" s="15" t="s">
        <v>11</v>
      </c>
      <c r="I7" s="14" t="s">
        <v>9</v>
      </c>
      <c r="J7" s="51" t="s">
        <v>13</v>
      </c>
      <c r="K7" s="51" t="s">
        <v>12</v>
      </c>
      <c r="L7" s="52" t="s">
        <v>8</v>
      </c>
      <c r="M7" s="51" t="s">
        <v>7</v>
      </c>
      <c r="N7" s="9"/>
      <c r="O7" s="22" t="s">
        <v>36</v>
      </c>
      <c r="P7" s="22" t="s">
        <v>36</v>
      </c>
      <c r="S7" t="s">
        <v>36</v>
      </c>
    </row>
    <row r="8" spans="1:19" s="1" customFormat="1" ht="70.5" customHeight="1">
      <c r="A8" s="59" t="s">
        <v>38</v>
      </c>
      <c r="B8" s="62" t="s">
        <v>54</v>
      </c>
      <c r="C8" s="63">
        <v>150</v>
      </c>
      <c r="D8" s="64" t="s">
        <v>51</v>
      </c>
      <c r="E8" s="63" t="s">
        <v>52</v>
      </c>
      <c r="F8" s="65" t="s">
        <v>58</v>
      </c>
      <c r="G8" s="66" t="s">
        <v>53</v>
      </c>
      <c r="H8" s="67">
        <v>0</v>
      </c>
      <c r="I8" s="66">
        <v>0</v>
      </c>
      <c r="J8" s="68" t="s">
        <v>68</v>
      </c>
      <c r="K8" s="68" t="s">
        <v>46</v>
      </c>
      <c r="L8" s="68" t="s">
        <v>47</v>
      </c>
      <c r="M8" s="69" t="s">
        <v>62</v>
      </c>
      <c r="N8" s="23" t="s">
        <v>36</v>
      </c>
      <c r="O8" s="70" t="s">
        <v>36</v>
      </c>
      <c r="P8" s="70" t="s">
        <v>36</v>
      </c>
      <c r="Q8" s="1" t="s">
        <v>36</v>
      </c>
      <c r="S8" s="1" t="s">
        <v>36</v>
      </c>
    </row>
    <row r="9" spans="1:19" ht="24" customHeight="1">
      <c r="A9" s="58" t="s">
        <v>35</v>
      </c>
      <c r="B9" s="36" t="s">
        <v>55</v>
      </c>
      <c r="C9" s="71">
        <v>100</v>
      </c>
      <c r="D9" s="72" t="s">
        <v>49</v>
      </c>
      <c r="E9" s="71" t="s">
        <v>44</v>
      </c>
      <c r="F9" s="88">
        <v>96</v>
      </c>
      <c r="G9" s="55" t="s">
        <v>45</v>
      </c>
      <c r="H9" s="73">
        <v>0</v>
      </c>
      <c r="I9" s="56">
        <v>0</v>
      </c>
      <c r="J9" s="74" t="s">
        <v>67</v>
      </c>
      <c r="K9" s="74" t="s">
        <v>46</v>
      </c>
      <c r="L9" s="74" t="s">
        <v>47</v>
      </c>
      <c r="M9" s="75" t="s">
        <v>63</v>
      </c>
      <c r="N9" s="23" t="s">
        <v>36</v>
      </c>
      <c r="O9" s="76" t="s">
        <v>36</v>
      </c>
      <c r="P9" s="45" t="s">
        <v>36</v>
      </c>
      <c r="Q9" t="s">
        <v>36</v>
      </c>
      <c r="S9" t="s">
        <v>36</v>
      </c>
    </row>
    <row r="10" spans="1:19" ht="22.5" customHeight="1">
      <c r="A10" s="58" t="s">
        <v>39</v>
      </c>
      <c r="B10" s="77" t="s">
        <v>56</v>
      </c>
      <c r="C10" s="78">
        <v>100</v>
      </c>
      <c r="D10" s="53" t="s">
        <v>71</v>
      </c>
      <c r="E10" s="78" t="s">
        <v>70</v>
      </c>
      <c r="F10" s="54">
        <v>344</v>
      </c>
      <c r="G10" s="56" t="s">
        <v>45</v>
      </c>
      <c r="H10" s="57">
        <v>0</v>
      </c>
      <c r="I10" s="55">
        <v>0</v>
      </c>
      <c r="J10" s="36" t="s">
        <v>50</v>
      </c>
      <c r="K10" s="36" t="s">
        <v>48</v>
      </c>
      <c r="L10" s="74" t="s">
        <v>47</v>
      </c>
      <c r="M10" s="75" t="s">
        <v>62</v>
      </c>
      <c r="N10" s="20" t="s">
        <v>36</v>
      </c>
      <c r="O10" s="79" t="s">
        <v>36</v>
      </c>
      <c r="P10" s="45" t="s">
        <v>36</v>
      </c>
      <c r="Q10" t="s">
        <v>36</v>
      </c>
      <c r="S10" t="s">
        <v>36</v>
      </c>
    </row>
    <row r="11" spans="1:19" ht="34.5">
      <c r="A11" s="60" t="s">
        <v>40</v>
      </c>
      <c r="B11" s="36" t="s">
        <v>72</v>
      </c>
      <c r="C11" s="71">
        <v>100</v>
      </c>
      <c r="D11" s="72" t="s">
        <v>69</v>
      </c>
      <c r="E11" s="71" t="s">
        <v>61</v>
      </c>
      <c r="F11" s="80">
        <v>168</v>
      </c>
      <c r="G11" s="56" t="s">
        <v>45</v>
      </c>
      <c r="H11" s="73">
        <v>0</v>
      </c>
      <c r="I11" s="56">
        <v>0</v>
      </c>
      <c r="J11" s="36" t="s">
        <v>59</v>
      </c>
      <c r="K11" s="36" t="s">
        <v>60</v>
      </c>
      <c r="L11" s="36" t="s">
        <v>47</v>
      </c>
      <c r="M11" s="81" t="s">
        <v>62</v>
      </c>
      <c r="N11" s="23" t="s">
        <v>36</v>
      </c>
      <c r="O11" s="79" t="s">
        <v>36</v>
      </c>
      <c r="P11" s="45" t="s">
        <v>36</v>
      </c>
      <c r="S11" t="s">
        <v>36</v>
      </c>
    </row>
    <row r="12" spans="1:19" ht="37.5" customHeight="1" thickBot="1">
      <c r="A12" s="61" t="s">
        <v>41</v>
      </c>
      <c r="B12" s="82" t="s">
        <v>65</v>
      </c>
      <c r="C12" s="83">
        <v>100</v>
      </c>
      <c r="D12" s="84" t="s">
        <v>49</v>
      </c>
      <c r="E12" s="83" t="s">
        <v>44</v>
      </c>
      <c r="F12" s="89">
        <v>100</v>
      </c>
      <c r="G12" s="85" t="s">
        <v>45</v>
      </c>
      <c r="H12" s="86">
        <v>0</v>
      </c>
      <c r="I12" s="85">
        <v>0</v>
      </c>
      <c r="J12" s="82" t="s">
        <v>66</v>
      </c>
      <c r="K12" s="82" t="s">
        <v>46</v>
      </c>
      <c r="L12" s="82" t="s">
        <v>47</v>
      </c>
      <c r="M12" s="87" t="s">
        <v>62</v>
      </c>
      <c r="N12" s="23" t="s">
        <v>36</v>
      </c>
      <c r="O12" s="79" t="s">
        <v>36</v>
      </c>
      <c r="P12" s="45" t="s">
        <v>36</v>
      </c>
      <c r="Q12" t="s">
        <v>36</v>
      </c>
      <c r="S12" t="s">
        <v>36</v>
      </c>
    </row>
    <row r="13" spans="1:17" ht="36.75" customHeight="1">
      <c r="A13" s="50" t="s">
        <v>36</v>
      </c>
      <c r="B13" s="31" t="s">
        <v>36</v>
      </c>
      <c r="C13" s="40" t="s">
        <v>36</v>
      </c>
      <c r="D13" s="47" t="s">
        <v>36</v>
      </c>
      <c r="E13" s="47" t="s">
        <v>36</v>
      </c>
      <c r="F13" s="47" t="s">
        <v>36</v>
      </c>
      <c r="G13" s="47" t="s">
        <v>36</v>
      </c>
      <c r="H13" s="48" t="s">
        <v>36</v>
      </c>
      <c r="I13" s="47" t="s">
        <v>36</v>
      </c>
      <c r="J13" s="42" t="s">
        <v>36</v>
      </c>
      <c r="K13" s="42" t="s">
        <v>36</v>
      </c>
      <c r="L13" s="42" t="s">
        <v>36</v>
      </c>
      <c r="M13" s="32" t="s">
        <v>36</v>
      </c>
      <c r="N13" s="46" t="s">
        <v>36</v>
      </c>
      <c r="O13" s="2" t="s">
        <v>36</v>
      </c>
      <c r="Q13" t="s">
        <v>36</v>
      </c>
    </row>
    <row r="14" spans="1:17" ht="15.75" customHeight="1">
      <c r="A14" s="41" t="s">
        <v>36</v>
      </c>
      <c r="B14" s="42" t="s">
        <v>36</v>
      </c>
      <c r="C14" s="47" t="s">
        <v>36</v>
      </c>
      <c r="D14" s="47" t="s">
        <v>36</v>
      </c>
      <c r="E14" s="47" t="s">
        <v>36</v>
      </c>
      <c r="F14" s="47" t="s">
        <v>36</v>
      </c>
      <c r="G14" s="47" t="s">
        <v>36</v>
      </c>
      <c r="H14" s="48" t="s">
        <v>36</v>
      </c>
      <c r="I14" s="47" t="s">
        <v>36</v>
      </c>
      <c r="J14" s="42" t="s">
        <v>36</v>
      </c>
      <c r="K14" s="42" t="s">
        <v>36</v>
      </c>
      <c r="L14" s="42" t="s">
        <v>36</v>
      </c>
      <c r="M14" s="26" t="s">
        <v>36</v>
      </c>
      <c r="N14" s="20" t="s">
        <v>36</v>
      </c>
      <c r="O14" s="45" t="s">
        <v>36</v>
      </c>
      <c r="P14" t="s">
        <v>36</v>
      </c>
      <c r="Q14" t="s">
        <v>36</v>
      </c>
    </row>
    <row r="15" spans="1:15" ht="16.5" customHeight="1">
      <c r="A15" s="41" t="s">
        <v>36</v>
      </c>
      <c r="B15" s="42" t="s">
        <v>36</v>
      </c>
      <c r="C15" s="47" t="s">
        <v>36</v>
      </c>
      <c r="D15" s="47" t="s">
        <v>36</v>
      </c>
      <c r="E15" s="47" t="s">
        <v>36</v>
      </c>
      <c r="F15" s="47" t="s">
        <v>36</v>
      </c>
      <c r="G15" s="47" t="s">
        <v>36</v>
      </c>
      <c r="H15" s="48" t="s">
        <v>36</v>
      </c>
      <c r="I15" s="47" t="s">
        <v>36</v>
      </c>
      <c r="J15" s="49" t="s">
        <v>36</v>
      </c>
      <c r="K15" s="42" t="s">
        <v>36</v>
      </c>
      <c r="L15" s="42" t="s">
        <v>36</v>
      </c>
      <c r="M15" s="26" t="s">
        <v>36</v>
      </c>
      <c r="N15" s="23" t="s">
        <v>36</v>
      </c>
      <c r="O15" s="45" t="s">
        <v>36</v>
      </c>
    </row>
    <row r="16" spans="1:15" ht="15" customHeight="1">
      <c r="A16" s="4" t="s">
        <v>16</v>
      </c>
      <c r="B16" s="5"/>
      <c r="C16" s="6"/>
      <c r="D16" s="47" t="s">
        <v>36</v>
      </c>
      <c r="E16" s="47" t="s">
        <v>36</v>
      </c>
      <c r="F16" s="47" t="s">
        <v>36</v>
      </c>
      <c r="G16" s="47" t="s">
        <v>36</v>
      </c>
      <c r="H16" s="48" t="s">
        <v>36</v>
      </c>
      <c r="I16" s="47" t="s">
        <v>36</v>
      </c>
      <c r="J16" s="42" t="s">
        <v>36</v>
      </c>
      <c r="K16" s="42" t="s">
        <v>36</v>
      </c>
      <c r="L16" s="42" t="s">
        <v>36</v>
      </c>
      <c r="M16" s="26" t="s">
        <v>36</v>
      </c>
      <c r="N16" s="23" t="s">
        <v>36</v>
      </c>
      <c r="O16" s="45" t="s">
        <v>36</v>
      </c>
    </row>
    <row r="17" spans="1:17" ht="13.5" customHeight="1">
      <c r="A17" s="4" t="s">
        <v>17</v>
      </c>
      <c r="B17" s="4" t="s">
        <v>18</v>
      </c>
      <c r="D17" s="47" t="s">
        <v>36</v>
      </c>
      <c r="E17" s="47" t="s">
        <v>36</v>
      </c>
      <c r="F17" s="47" t="s">
        <v>36</v>
      </c>
      <c r="G17" s="47" t="s">
        <v>36</v>
      </c>
      <c r="H17" s="48" t="s">
        <v>36</v>
      </c>
      <c r="I17" s="47" t="s">
        <v>36</v>
      </c>
      <c r="J17" s="49" t="s">
        <v>36</v>
      </c>
      <c r="K17" s="42" t="s">
        <v>36</v>
      </c>
      <c r="L17" s="42" t="s">
        <v>36</v>
      </c>
      <c r="M17" s="26" t="s">
        <v>36</v>
      </c>
      <c r="N17" s="23" t="s">
        <v>36</v>
      </c>
      <c r="O17" s="45" t="s">
        <v>57</v>
      </c>
      <c r="Q17" t="s">
        <v>36</v>
      </c>
    </row>
    <row r="18" spans="1:15" ht="15.75" customHeight="1">
      <c r="A18" s="4" t="s">
        <v>19</v>
      </c>
      <c r="B18" s="4" t="s">
        <v>20</v>
      </c>
      <c r="D18" s="40" t="s">
        <v>36</v>
      </c>
      <c r="E18" s="40" t="s">
        <v>36</v>
      </c>
      <c r="F18" s="40" t="s">
        <v>36</v>
      </c>
      <c r="G18" s="40" t="s">
        <v>36</v>
      </c>
      <c r="H18" s="43" t="s">
        <v>36</v>
      </c>
      <c r="I18" s="40" t="s">
        <v>36</v>
      </c>
      <c r="J18" s="44" t="s">
        <v>36</v>
      </c>
      <c r="K18" s="31" t="s">
        <v>36</v>
      </c>
      <c r="L18" s="31" t="s">
        <v>36</v>
      </c>
      <c r="M18" s="32" t="s">
        <v>36</v>
      </c>
      <c r="N18" s="23" t="s">
        <v>36</v>
      </c>
      <c r="O18" s="38" t="s">
        <v>36</v>
      </c>
    </row>
    <row r="19" spans="1:19" ht="15">
      <c r="A19" s="4" t="s">
        <v>21</v>
      </c>
      <c r="B19" s="4" t="s">
        <v>22</v>
      </c>
      <c r="D19" s="33" t="s">
        <v>36</v>
      </c>
      <c r="E19" s="33" t="s">
        <v>36</v>
      </c>
      <c r="F19" s="34" t="s">
        <v>36</v>
      </c>
      <c r="G19" s="33" t="s">
        <v>36</v>
      </c>
      <c r="H19" s="33" t="s">
        <v>36</v>
      </c>
      <c r="I19" s="33" t="s">
        <v>36</v>
      </c>
      <c r="J19" s="35" t="s">
        <v>36</v>
      </c>
      <c r="K19" s="31" t="s">
        <v>36</v>
      </c>
      <c r="L19" s="31" t="s">
        <v>36</v>
      </c>
      <c r="M19" s="32" t="s">
        <v>36</v>
      </c>
      <c r="N19" s="23" t="s">
        <v>36</v>
      </c>
      <c r="O19" t="s">
        <v>36</v>
      </c>
      <c r="S19" t="s">
        <v>36</v>
      </c>
    </row>
    <row r="20" spans="1:19" ht="15">
      <c r="A20" s="4" t="s">
        <v>23</v>
      </c>
      <c r="B20" s="4" t="s">
        <v>26</v>
      </c>
      <c r="D20" s="27" t="s">
        <v>36</v>
      </c>
      <c r="E20" s="27" t="s">
        <v>36</v>
      </c>
      <c r="F20" s="27" t="s">
        <v>36</v>
      </c>
      <c r="G20" s="27" t="s">
        <v>36</v>
      </c>
      <c r="H20" s="27" t="s">
        <v>36</v>
      </c>
      <c r="I20" s="27" t="s">
        <v>36</v>
      </c>
      <c r="J20" s="25" t="s">
        <v>36</v>
      </c>
      <c r="K20" s="25" t="s">
        <v>36</v>
      </c>
      <c r="L20" s="25"/>
      <c r="M20" s="26" t="s">
        <v>36</v>
      </c>
      <c r="N20" s="23" t="s">
        <v>36</v>
      </c>
      <c r="O20" t="s">
        <v>36</v>
      </c>
      <c r="S20" t="s">
        <v>36</v>
      </c>
    </row>
    <row r="21" spans="1:19" ht="15">
      <c r="A21" s="4" t="s">
        <v>24</v>
      </c>
      <c r="B21" s="4" t="s">
        <v>25</v>
      </c>
      <c r="N21" s="24" t="s">
        <v>36</v>
      </c>
      <c r="O21" t="s">
        <v>36</v>
      </c>
      <c r="S21" t="s">
        <v>36</v>
      </c>
    </row>
    <row r="22" spans="1:15" ht="15">
      <c r="A22" s="4" t="s">
        <v>36</v>
      </c>
      <c r="B22" s="4" t="s">
        <v>36</v>
      </c>
      <c r="O22" t="s">
        <v>36</v>
      </c>
    </row>
    <row r="23" spans="1:2" ht="15">
      <c r="A23" s="4" t="s">
        <v>36</v>
      </c>
      <c r="B23" s="4" t="s">
        <v>36</v>
      </c>
    </row>
    <row r="24" spans="1:2" ht="15">
      <c r="A24" s="4" t="s">
        <v>36</v>
      </c>
      <c r="B24" s="4" t="s">
        <v>36</v>
      </c>
    </row>
    <row r="25" spans="1:2" ht="15">
      <c r="A25" s="4" t="s">
        <v>36</v>
      </c>
      <c r="B25" s="4" t="s">
        <v>36</v>
      </c>
    </row>
    <row r="26" spans="1:2" ht="15">
      <c r="A26" s="4" t="s">
        <v>36</v>
      </c>
      <c r="B26" s="4" t="s">
        <v>36</v>
      </c>
    </row>
    <row r="27" spans="1:3" ht="15">
      <c r="A27" s="4" t="s">
        <v>36</v>
      </c>
      <c r="B27" s="5" t="s">
        <v>36</v>
      </c>
      <c r="C27" s="6"/>
    </row>
    <row r="28" spans="1:2" ht="15">
      <c r="A28" s="4" t="s">
        <v>36</v>
      </c>
      <c r="B28" s="4" t="s">
        <v>36</v>
      </c>
    </row>
    <row r="29" spans="1:2" ht="15">
      <c r="A29" s="4" t="s">
        <v>36</v>
      </c>
      <c r="B29" s="4" t="s">
        <v>36</v>
      </c>
    </row>
    <row r="30" spans="1:2" ht="15">
      <c r="A30" s="4" t="s">
        <v>36</v>
      </c>
      <c r="B30" s="4" t="s">
        <v>36</v>
      </c>
    </row>
    <row r="31" spans="1:2" ht="15">
      <c r="A31" s="4" t="s">
        <v>36</v>
      </c>
      <c r="B31" s="4" t="s">
        <v>36</v>
      </c>
    </row>
    <row r="32" spans="1:2" ht="15">
      <c r="A32" s="4" t="s">
        <v>36</v>
      </c>
      <c r="B32" s="4" t="s">
        <v>36</v>
      </c>
    </row>
  </sheetData>
  <mergeCells count="3">
    <mergeCell ref="C2:M2"/>
    <mergeCell ref="F6:I6"/>
    <mergeCell ref="J6:K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zoomScale="60" zoomScaleNormal="60" workbookViewId="0" topLeftCell="A1">
      <selection activeCell="L16" sqref="L16"/>
    </sheetView>
  </sheetViews>
  <sheetFormatPr defaultColWidth="12.57421875" defaultRowHeight="15"/>
  <cols>
    <col min="1" max="1" width="5.00390625" style="90" customWidth="1"/>
    <col min="2" max="2" width="17.7109375" style="90" bestFit="1" customWidth="1"/>
    <col min="3" max="3" width="81.8515625" style="90" customWidth="1"/>
    <col min="4" max="4" width="15.57421875" style="90" customWidth="1"/>
    <col min="5" max="5" width="28.140625" style="90" customWidth="1"/>
    <col min="6" max="6" width="17.57421875" style="90" customWidth="1"/>
    <col min="7" max="7" width="24.7109375" style="90" customWidth="1"/>
    <col min="8" max="8" width="73.00390625" style="90" customWidth="1"/>
    <col min="9" max="9" width="37.8515625" style="90" customWidth="1"/>
    <col min="10" max="10" width="53.28125" style="90" customWidth="1"/>
    <col min="11" max="11" width="18.421875" style="90" customWidth="1"/>
    <col min="12" max="12" width="44.7109375" style="123" customWidth="1"/>
    <col min="13" max="13" width="16.00390625" style="123" bestFit="1" customWidth="1"/>
    <col min="14" max="16384" width="12.57421875" style="90" customWidth="1"/>
  </cols>
  <sheetData>
    <row r="1" spans="12:13" ht="15.75">
      <c r="L1" s="90"/>
      <c r="M1" s="90"/>
    </row>
    <row r="2" spans="2:13" ht="15">
      <c r="B2" s="121" t="s">
        <v>202</v>
      </c>
      <c r="C2" s="90" t="s">
        <v>203</v>
      </c>
      <c r="L2" s="90"/>
      <c r="M2" s="90"/>
    </row>
    <row r="3" spans="2:13" ht="15">
      <c r="B3" s="122" t="s">
        <v>14</v>
      </c>
      <c r="C3" s="90" t="s">
        <v>205</v>
      </c>
      <c r="L3" s="90"/>
      <c r="M3" s="90"/>
    </row>
    <row r="4" spans="2:13" ht="15">
      <c r="B4" s="122" t="s">
        <v>15</v>
      </c>
      <c r="C4" s="90" t="s">
        <v>204</v>
      </c>
      <c r="L4" s="90"/>
      <c r="M4" s="90"/>
    </row>
    <row r="5" spans="3:13" ht="16.5" thickBot="1">
      <c r="C5" s="120"/>
      <c r="H5" s="119"/>
      <c r="K5" s="118"/>
      <c r="L5" s="90"/>
      <c r="M5" s="90"/>
    </row>
    <row r="6" spans="2:13" ht="16.5" thickBot="1">
      <c r="B6" s="117" t="s">
        <v>201</v>
      </c>
      <c r="C6" s="116" t="s">
        <v>200</v>
      </c>
      <c r="D6" s="114" t="s">
        <v>199</v>
      </c>
      <c r="E6" s="114" t="s">
        <v>198</v>
      </c>
      <c r="F6" s="114" t="s">
        <v>197</v>
      </c>
      <c r="G6" s="114" t="s">
        <v>196</v>
      </c>
      <c r="H6" s="115" t="s">
        <v>4</v>
      </c>
      <c r="I6" s="114" t="s">
        <v>195</v>
      </c>
      <c r="J6" s="114" t="s">
        <v>194</v>
      </c>
      <c r="K6" s="234" t="s">
        <v>193</v>
      </c>
      <c r="L6" s="90"/>
      <c r="M6" s="90"/>
    </row>
    <row r="7" spans="2:13" ht="15">
      <c r="B7" s="95">
        <v>1</v>
      </c>
      <c r="C7" s="102" t="s">
        <v>192</v>
      </c>
      <c r="D7" s="95">
        <v>400</v>
      </c>
      <c r="E7" s="95" t="s">
        <v>122</v>
      </c>
      <c r="F7" s="95" t="s">
        <v>130</v>
      </c>
      <c r="G7" s="95" t="s">
        <v>146</v>
      </c>
      <c r="H7" s="100" t="s">
        <v>85</v>
      </c>
      <c r="I7" s="101">
        <v>2</v>
      </c>
      <c r="J7" s="95" t="s">
        <v>84</v>
      </c>
      <c r="K7" s="235" t="s">
        <v>172</v>
      </c>
      <c r="L7" s="90"/>
      <c r="M7" s="90"/>
    </row>
    <row r="8" spans="2:13" ht="15">
      <c r="B8" s="95">
        <v>2</v>
      </c>
      <c r="C8" s="102" t="s">
        <v>191</v>
      </c>
      <c r="D8" s="95">
        <v>700</v>
      </c>
      <c r="E8" s="95" t="s">
        <v>122</v>
      </c>
      <c r="F8" s="95" t="s">
        <v>130</v>
      </c>
      <c r="G8" s="95" t="s">
        <v>146</v>
      </c>
      <c r="H8" s="100" t="s">
        <v>85</v>
      </c>
      <c r="I8" s="101">
        <v>2</v>
      </c>
      <c r="J8" s="95" t="s">
        <v>84</v>
      </c>
      <c r="K8" s="235" t="s">
        <v>172</v>
      </c>
      <c r="L8" s="90"/>
      <c r="M8" s="90"/>
    </row>
    <row r="9" spans="2:13" ht="15">
      <c r="B9" s="95">
        <v>3</v>
      </c>
      <c r="C9" s="102" t="s">
        <v>190</v>
      </c>
      <c r="D9" s="95">
        <v>3000</v>
      </c>
      <c r="E9" s="95" t="s">
        <v>113</v>
      </c>
      <c r="F9" s="95" t="s">
        <v>150</v>
      </c>
      <c r="G9" s="95" t="s">
        <v>149</v>
      </c>
      <c r="H9" s="100" t="s">
        <v>85</v>
      </c>
      <c r="I9" s="101">
        <v>2</v>
      </c>
      <c r="J9" s="95" t="s">
        <v>92</v>
      </c>
      <c r="K9" s="235" t="s">
        <v>172</v>
      </c>
      <c r="L9" s="90"/>
      <c r="M9" s="90"/>
    </row>
    <row r="10" spans="2:13" ht="15">
      <c r="B10" s="95">
        <v>4</v>
      </c>
      <c r="C10" s="102" t="s">
        <v>189</v>
      </c>
      <c r="D10" s="95">
        <v>100</v>
      </c>
      <c r="E10" s="95" t="s">
        <v>107</v>
      </c>
      <c r="F10" s="95" t="s">
        <v>130</v>
      </c>
      <c r="G10" s="95" t="s">
        <v>129</v>
      </c>
      <c r="H10" s="100" t="s">
        <v>85</v>
      </c>
      <c r="I10" s="101">
        <v>2</v>
      </c>
      <c r="J10" s="95" t="s">
        <v>84</v>
      </c>
      <c r="K10" s="235" t="s">
        <v>172</v>
      </c>
      <c r="L10" s="90"/>
      <c r="M10" s="90"/>
    </row>
    <row r="11" spans="2:13" ht="15">
      <c r="B11" s="95">
        <v>5</v>
      </c>
      <c r="C11" s="102" t="s">
        <v>188</v>
      </c>
      <c r="D11" s="95">
        <v>10</v>
      </c>
      <c r="E11" s="95" t="s">
        <v>122</v>
      </c>
      <c r="F11" s="95" t="s">
        <v>121</v>
      </c>
      <c r="G11" s="95" t="s">
        <v>125</v>
      </c>
      <c r="H11" s="100" t="s">
        <v>85</v>
      </c>
      <c r="I11" s="101">
        <v>2</v>
      </c>
      <c r="J11" s="95" t="s">
        <v>84</v>
      </c>
      <c r="K11" s="235" t="s">
        <v>183</v>
      </c>
      <c r="L11" s="90"/>
      <c r="M11" s="90"/>
    </row>
    <row r="12" spans="2:13" ht="15">
      <c r="B12" s="95">
        <v>6</v>
      </c>
      <c r="C12" s="102" t="s">
        <v>187</v>
      </c>
      <c r="D12" s="95">
        <v>5</v>
      </c>
      <c r="E12" s="95" t="s">
        <v>140</v>
      </c>
      <c r="F12" s="95" t="s">
        <v>130</v>
      </c>
      <c r="G12" s="95" t="s">
        <v>106</v>
      </c>
      <c r="H12" s="100" t="s">
        <v>85</v>
      </c>
      <c r="I12" s="101">
        <v>2</v>
      </c>
      <c r="J12" s="95" t="s">
        <v>84</v>
      </c>
      <c r="K12" s="235" t="s">
        <v>183</v>
      </c>
      <c r="L12" s="90"/>
      <c r="M12" s="90"/>
    </row>
    <row r="13" spans="2:13" ht="15">
      <c r="B13" s="95">
        <v>7</v>
      </c>
      <c r="C13" s="102" t="s">
        <v>186</v>
      </c>
      <c r="D13" s="95">
        <v>5</v>
      </c>
      <c r="E13" s="95" t="s">
        <v>107</v>
      </c>
      <c r="F13" s="95" t="s">
        <v>130</v>
      </c>
      <c r="G13" s="95" t="s">
        <v>106</v>
      </c>
      <c r="H13" s="100" t="s">
        <v>85</v>
      </c>
      <c r="I13" s="101">
        <v>2</v>
      </c>
      <c r="J13" s="95" t="s">
        <v>84</v>
      </c>
      <c r="K13" s="235" t="s">
        <v>183</v>
      </c>
      <c r="L13" s="90"/>
      <c r="M13" s="90"/>
    </row>
    <row r="14" spans="2:13" ht="15">
      <c r="B14" s="95">
        <v>8</v>
      </c>
      <c r="C14" s="102" t="s">
        <v>185</v>
      </c>
      <c r="D14" s="95">
        <v>5</v>
      </c>
      <c r="E14" s="95" t="s">
        <v>136</v>
      </c>
      <c r="F14" s="95" t="s">
        <v>87</v>
      </c>
      <c r="G14" s="95" t="s">
        <v>135</v>
      </c>
      <c r="H14" s="100"/>
      <c r="I14" s="101">
        <v>1</v>
      </c>
      <c r="J14" s="95" t="s">
        <v>84</v>
      </c>
      <c r="K14" s="235" t="s">
        <v>183</v>
      </c>
      <c r="L14" s="90"/>
      <c r="M14" s="90"/>
    </row>
    <row r="15" spans="2:13" ht="15">
      <c r="B15" s="95">
        <v>9</v>
      </c>
      <c r="C15" s="102" t="s">
        <v>184</v>
      </c>
      <c r="D15" s="95">
        <v>10</v>
      </c>
      <c r="E15" s="95" t="s">
        <v>107</v>
      </c>
      <c r="F15" s="95" t="s">
        <v>130</v>
      </c>
      <c r="G15" s="101" t="s">
        <v>106</v>
      </c>
      <c r="H15" s="100" t="s">
        <v>85</v>
      </c>
      <c r="I15" s="101">
        <v>2</v>
      </c>
      <c r="J15" s="95" t="s">
        <v>84</v>
      </c>
      <c r="K15" s="235" t="s">
        <v>183</v>
      </c>
      <c r="L15" s="90"/>
      <c r="M15" s="90"/>
    </row>
    <row r="16" spans="1:13" ht="302.1" customHeight="1">
      <c r="A16" s="106"/>
      <c r="B16" s="95">
        <v>10</v>
      </c>
      <c r="C16" s="113" t="s">
        <v>182</v>
      </c>
      <c r="D16" s="104">
        <v>1000</v>
      </c>
      <c r="E16" s="101" t="s">
        <v>175</v>
      </c>
      <c r="F16" s="101" t="s">
        <v>181</v>
      </c>
      <c r="G16" s="101" t="s">
        <v>180</v>
      </c>
      <c r="H16" s="112"/>
      <c r="I16" s="101" t="s">
        <v>179</v>
      </c>
      <c r="J16" s="101" t="s">
        <v>178</v>
      </c>
      <c r="K16" s="236" t="s">
        <v>172</v>
      </c>
      <c r="L16" s="90"/>
      <c r="M16" s="90"/>
    </row>
    <row r="17" spans="1:13" ht="335.1" customHeight="1">
      <c r="A17" s="106"/>
      <c r="B17" s="95">
        <v>11</v>
      </c>
      <c r="C17" s="113" t="s">
        <v>177</v>
      </c>
      <c r="D17" s="104" t="s">
        <v>176</v>
      </c>
      <c r="E17" s="101" t="s">
        <v>175</v>
      </c>
      <c r="F17" s="101" t="s">
        <v>126</v>
      </c>
      <c r="G17" s="101" t="s">
        <v>86</v>
      </c>
      <c r="H17" s="112" t="s">
        <v>174</v>
      </c>
      <c r="I17" s="101">
        <v>6</v>
      </c>
      <c r="J17" s="101" t="s">
        <v>173</v>
      </c>
      <c r="K17" s="236" t="s">
        <v>172</v>
      </c>
      <c r="L17" s="90"/>
      <c r="M17" s="90"/>
    </row>
    <row r="18" spans="1:13" ht="15">
      <c r="A18" s="106"/>
      <c r="B18" s="95">
        <v>12</v>
      </c>
      <c r="C18" s="113" t="s">
        <v>171</v>
      </c>
      <c r="D18" s="104">
        <v>5</v>
      </c>
      <c r="E18" s="101" t="s">
        <v>140</v>
      </c>
      <c r="F18" s="101" t="s">
        <v>87</v>
      </c>
      <c r="G18" s="101" t="s">
        <v>86</v>
      </c>
      <c r="H18" s="112" t="s">
        <v>85</v>
      </c>
      <c r="I18" s="101">
        <v>2</v>
      </c>
      <c r="J18" s="108" t="s">
        <v>84</v>
      </c>
      <c r="K18" s="236" t="s">
        <v>165</v>
      </c>
      <c r="L18" s="90"/>
      <c r="M18" s="90"/>
    </row>
    <row r="19" spans="2:13" ht="15">
      <c r="B19" s="95">
        <v>13</v>
      </c>
      <c r="C19" s="111" t="s">
        <v>170</v>
      </c>
      <c r="D19" s="108">
        <v>5</v>
      </c>
      <c r="E19" s="108" t="s">
        <v>140</v>
      </c>
      <c r="F19" s="108" t="s">
        <v>87</v>
      </c>
      <c r="G19" s="110" t="s">
        <v>86</v>
      </c>
      <c r="H19" s="109" t="s">
        <v>85</v>
      </c>
      <c r="I19" s="110">
        <v>2</v>
      </c>
      <c r="J19" s="108" t="s">
        <v>84</v>
      </c>
      <c r="K19" s="236" t="s">
        <v>165</v>
      </c>
      <c r="L19" s="90"/>
      <c r="M19" s="90"/>
    </row>
    <row r="20" spans="2:13" ht="15">
      <c r="B20" s="95">
        <v>14</v>
      </c>
      <c r="C20" s="111" t="s">
        <v>169</v>
      </c>
      <c r="D20" s="108">
        <v>10</v>
      </c>
      <c r="E20" s="108" t="s">
        <v>140</v>
      </c>
      <c r="F20" s="108" t="s">
        <v>87</v>
      </c>
      <c r="G20" s="110" t="s">
        <v>86</v>
      </c>
      <c r="H20" s="109" t="s">
        <v>85</v>
      </c>
      <c r="I20" s="110">
        <v>2</v>
      </c>
      <c r="J20" s="108" t="s">
        <v>84</v>
      </c>
      <c r="K20" s="236" t="s">
        <v>165</v>
      </c>
      <c r="L20" s="90"/>
      <c r="M20" s="90"/>
    </row>
    <row r="21" spans="2:13" ht="161.1" customHeight="1">
      <c r="B21" s="95">
        <v>15</v>
      </c>
      <c r="C21" s="111" t="s">
        <v>168</v>
      </c>
      <c r="D21" s="108">
        <v>2000</v>
      </c>
      <c r="E21" s="108" t="s">
        <v>113</v>
      </c>
      <c r="F21" s="108" t="s">
        <v>126</v>
      </c>
      <c r="G21" s="110" t="s">
        <v>146</v>
      </c>
      <c r="H21" s="109" t="s">
        <v>167</v>
      </c>
      <c r="I21" s="108">
        <v>4</v>
      </c>
      <c r="J21" s="108" t="s">
        <v>166</v>
      </c>
      <c r="K21" s="236" t="s">
        <v>165</v>
      </c>
      <c r="L21" s="90"/>
      <c r="M21" s="90"/>
    </row>
    <row r="22" spans="2:13" ht="193.5" customHeight="1">
      <c r="B22" s="95">
        <v>16</v>
      </c>
      <c r="C22" s="111" t="s">
        <v>164</v>
      </c>
      <c r="D22" s="108">
        <v>400</v>
      </c>
      <c r="E22" s="108" t="s">
        <v>163</v>
      </c>
      <c r="F22" s="108" t="s">
        <v>95</v>
      </c>
      <c r="G22" s="110" t="s">
        <v>125</v>
      </c>
      <c r="H22" s="109" t="s">
        <v>162</v>
      </c>
      <c r="I22" s="108" t="s">
        <v>161</v>
      </c>
      <c r="J22" s="108" t="s">
        <v>84</v>
      </c>
      <c r="K22" s="237" t="s">
        <v>157</v>
      </c>
      <c r="L22" s="90"/>
      <c r="M22" s="90"/>
    </row>
    <row r="23" spans="2:13" ht="171.95" customHeight="1">
      <c r="B23" s="95">
        <v>17</v>
      </c>
      <c r="C23" s="102" t="s">
        <v>160</v>
      </c>
      <c r="D23" s="95">
        <v>100</v>
      </c>
      <c r="E23" s="95" t="s">
        <v>71</v>
      </c>
      <c r="F23" s="95" t="s">
        <v>126</v>
      </c>
      <c r="G23" s="101" t="s">
        <v>159</v>
      </c>
      <c r="H23" s="100" t="s">
        <v>158</v>
      </c>
      <c r="I23" s="95">
        <v>4</v>
      </c>
      <c r="J23" s="95" t="s">
        <v>92</v>
      </c>
      <c r="K23" s="237" t="s">
        <v>157</v>
      </c>
      <c r="L23" s="90"/>
      <c r="M23" s="90"/>
    </row>
    <row r="24" spans="2:13" ht="15">
      <c r="B24" s="95">
        <v>18</v>
      </c>
      <c r="C24" s="102" t="s">
        <v>156</v>
      </c>
      <c r="D24" s="95">
        <v>1300</v>
      </c>
      <c r="E24" s="95" t="s">
        <v>71</v>
      </c>
      <c r="F24" s="95" t="s">
        <v>121</v>
      </c>
      <c r="G24" s="101" t="s">
        <v>154</v>
      </c>
      <c r="H24" s="100" t="s">
        <v>153</v>
      </c>
      <c r="I24" s="95">
        <v>2</v>
      </c>
      <c r="J24" s="95" t="s">
        <v>84</v>
      </c>
      <c r="K24" s="238" t="s">
        <v>152</v>
      </c>
      <c r="L24" s="90"/>
      <c r="M24" s="90"/>
    </row>
    <row r="25" spans="2:13" ht="15">
      <c r="B25" s="95">
        <v>19</v>
      </c>
      <c r="C25" s="102" t="s">
        <v>155</v>
      </c>
      <c r="D25" s="95">
        <v>100</v>
      </c>
      <c r="E25" s="95" t="s">
        <v>71</v>
      </c>
      <c r="F25" s="95" t="s">
        <v>121</v>
      </c>
      <c r="G25" s="101" t="s">
        <v>154</v>
      </c>
      <c r="H25" s="100" t="s">
        <v>153</v>
      </c>
      <c r="I25" s="95">
        <v>2</v>
      </c>
      <c r="J25" s="95" t="s">
        <v>84</v>
      </c>
      <c r="K25" s="238" t="s">
        <v>152</v>
      </c>
      <c r="L25" s="90"/>
      <c r="M25" s="90"/>
    </row>
    <row r="26" spans="2:13" ht="15">
      <c r="B26" s="95">
        <v>20</v>
      </c>
      <c r="C26" s="102" t="s">
        <v>147</v>
      </c>
      <c r="D26" s="95">
        <v>100</v>
      </c>
      <c r="E26" s="95" t="s">
        <v>107</v>
      </c>
      <c r="F26" s="95" t="s">
        <v>130</v>
      </c>
      <c r="G26" s="101" t="s">
        <v>129</v>
      </c>
      <c r="H26" s="100" t="s">
        <v>85</v>
      </c>
      <c r="I26" s="95">
        <v>2</v>
      </c>
      <c r="J26" s="95" t="s">
        <v>84</v>
      </c>
      <c r="K26" s="238" t="s">
        <v>74</v>
      </c>
      <c r="L26" s="90"/>
      <c r="M26" s="90"/>
    </row>
    <row r="27" spans="2:13" ht="15">
      <c r="B27" s="95">
        <v>21</v>
      </c>
      <c r="C27" s="102" t="s">
        <v>151</v>
      </c>
      <c r="D27" s="95">
        <v>2000</v>
      </c>
      <c r="E27" s="95" t="s">
        <v>113</v>
      </c>
      <c r="F27" s="95" t="s">
        <v>150</v>
      </c>
      <c r="G27" s="101" t="s">
        <v>149</v>
      </c>
      <c r="H27" s="100" t="s">
        <v>85</v>
      </c>
      <c r="I27" s="95">
        <v>2</v>
      </c>
      <c r="J27" s="95" t="s">
        <v>92</v>
      </c>
      <c r="K27" s="238" t="s">
        <v>74</v>
      </c>
      <c r="L27" s="90"/>
      <c r="M27" s="90"/>
    </row>
    <row r="28" spans="2:13" ht="15">
      <c r="B28" s="95">
        <v>22</v>
      </c>
      <c r="C28" s="102" t="s">
        <v>148</v>
      </c>
      <c r="D28" s="95">
        <v>450</v>
      </c>
      <c r="E28" s="95" t="s">
        <v>122</v>
      </c>
      <c r="F28" s="95" t="s">
        <v>130</v>
      </c>
      <c r="G28" s="101" t="s">
        <v>146</v>
      </c>
      <c r="H28" s="100" t="s">
        <v>85</v>
      </c>
      <c r="I28" s="95">
        <v>2</v>
      </c>
      <c r="J28" s="95" t="s">
        <v>84</v>
      </c>
      <c r="K28" s="238" t="s">
        <v>74</v>
      </c>
      <c r="L28" s="90"/>
      <c r="M28" s="90"/>
    </row>
    <row r="29" spans="2:13" ht="15">
      <c r="B29" s="95">
        <v>23</v>
      </c>
      <c r="C29" s="102" t="s">
        <v>147</v>
      </c>
      <c r="D29" s="95">
        <v>100</v>
      </c>
      <c r="E29" s="95" t="s">
        <v>122</v>
      </c>
      <c r="F29" s="95" t="s">
        <v>130</v>
      </c>
      <c r="G29" s="101" t="s">
        <v>146</v>
      </c>
      <c r="H29" s="100" t="s">
        <v>85</v>
      </c>
      <c r="I29" s="95">
        <v>2</v>
      </c>
      <c r="J29" s="95" t="s">
        <v>84</v>
      </c>
      <c r="K29" s="238" t="s">
        <v>74</v>
      </c>
      <c r="L29" s="90"/>
      <c r="M29" s="90"/>
    </row>
    <row r="30" spans="2:13" ht="15">
      <c r="B30" s="95">
        <v>24</v>
      </c>
      <c r="C30" s="102" t="s">
        <v>145</v>
      </c>
      <c r="D30" s="95">
        <v>2000</v>
      </c>
      <c r="E30" s="95" t="s">
        <v>113</v>
      </c>
      <c r="F30" s="95" t="s">
        <v>112</v>
      </c>
      <c r="G30" s="101" t="s">
        <v>129</v>
      </c>
      <c r="H30" s="100" t="s">
        <v>144</v>
      </c>
      <c r="I30" s="95" t="s">
        <v>143</v>
      </c>
      <c r="J30" s="107" t="s">
        <v>142</v>
      </c>
      <c r="K30" s="238" t="s">
        <v>74</v>
      </c>
      <c r="L30" s="90"/>
      <c r="M30" s="90"/>
    </row>
    <row r="31" spans="2:13" ht="15">
      <c r="B31" s="95">
        <v>25</v>
      </c>
      <c r="C31" s="102" t="s">
        <v>141</v>
      </c>
      <c r="D31" s="95">
        <v>70</v>
      </c>
      <c r="E31" s="95" t="s">
        <v>140</v>
      </c>
      <c r="F31" s="95" t="s">
        <v>130</v>
      </c>
      <c r="G31" s="101" t="s">
        <v>139</v>
      </c>
      <c r="H31" s="100" t="s">
        <v>85</v>
      </c>
      <c r="I31" s="95">
        <v>2</v>
      </c>
      <c r="J31" s="95" t="s">
        <v>138</v>
      </c>
      <c r="K31" s="238" t="s">
        <v>110</v>
      </c>
      <c r="L31" s="90"/>
      <c r="M31" s="90"/>
    </row>
    <row r="32" spans="2:13" ht="21.75" customHeight="1">
      <c r="B32" s="95">
        <v>26</v>
      </c>
      <c r="C32" s="102" t="s">
        <v>137</v>
      </c>
      <c r="D32" s="95">
        <v>10</v>
      </c>
      <c r="E32" s="95" t="s">
        <v>136</v>
      </c>
      <c r="F32" s="95" t="s">
        <v>87</v>
      </c>
      <c r="G32" s="101" t="s">
        <v>135</v>
      </c>
      <c r="H32" s="100" t="s">
        <v>85</v>
      </c>
      <c r="I32" s="95">
        <v>2</v>
      </c>
      <c r="J32" s="95" t="s">
        <v>84</v>
      </c>
      <c r="K32" s="238" t="s">
        <v>110</v>
      </c>
      <c r="L32" s="90"/>
      <c r="M32" s="90"/>
    </row>
    <row r="33" spans="2:13" ht="191.1" customHeight="1">
      <c r="B33" s="95">
        <v>27</v>
      </c>
      <c r="C33" s="102" t="s">
        <v>134</v>
      </c>
      <c r="D33" s="95">
        <v>450</v>
      </c>
      <c r="E33" s="95" t="s">
        <v>127</v>
      </c>
      <c r="F33" s="95" t="s">
        <v>112</v>
      </c>
      <c r="G33" s="101" t="s">
        <v>133</v>
      </c>
      <c r="H33" s="100" t="s">
        <v>132</v>
      </c>
      <c r="I33" s="95">
        <v>4</v>
      </c>
      <c r="J33" s="95" t="s">
        <v>92</v>
      </c>
      <c r="K33" s="238" t="s">
        <v>110</v>
      </c>
      <c r="L33" s="90"/>
      <c r="M33" s="90"/>
    </row>
    <row r="34" spans="2:13" ht="15">
      <c r="B34" s="95">
        <v>28</v>
      </c>
      <c r="C34" s="102" t="s">
        <v>131</v>
      </c>
      <c r="D34" s="95">
        <v>30</v>
      </c>
      <c r="E34" s="95" t="s">
        <v>107</v>
      </c>
      <c r="F34" s="95" t="s">
        <v>130</v>
      </c>
      <c r="G34" s="101" t="s">
        <v>129</v>
      </c>
      <c r="H34" s="100" t="s">
        <v>85</v>
      </c>
      <c r="I34" s="95">
        <v>2</v>
      </c>
      <c r="J34" s="95" t="s">
        <v>84</v>
      </c>
      <c r="K34" s="238" t="s">
        <v>110</v>
      </c>
      <c r="L34" s="90"/>
      <c r="M34" s="90"/>
    </row>
    <row r="35" spans="2:13" ht="165.95" customHeight="1">
      <c r="B35" s="95">
        <v>29</v>
      </c>
      <c r="C35" s="102" t="s">
        <v>128</v>
      </c>
      <c r="D35" s="95">
        <v>500</v>
      </c>
      <c r="E35" s="95" t="s">
        <v>127</v>
      </c>
      <c r="F35" s="95" t="s">
        <v>126</v>
      </c>
      <c r="G35" s="101" t="s">
        <v>125</v>
      </c>
      <c r="H35" s="100" t="s">
        <v>124</v>
      </c>
      <c r="I35" s="95">
        <v>6</v>
      </c>
      <c r="J35" s="95" t="s">
        <v>92</v>
      </c>
      <c r="K35" s="238" t="s">
        <v>99</v>
      </c>
      <c r="L35" s="90"/>
      <c r="M35" s="90"/>
    </row>
    <row r="36" spans="2:13" ht="31.5">
      <c r="B36" s="95">
        <v>30</v>
      </c>
      <c r="C36" s="102" t="s">
        <v>123</v>
      </c>
      <c r="D36" s="95">
        <v>7</v>
      </c>
      <c r="E36" s="95" t="s">
        <v>122</v>
      </c>
      <c r="F36" s="95" t="s">
        <v>121</v>
      </c>
      <c r="G36" s="101" t="s">
        <v>94</v>
      </c>
      <c r="H36" s="100" t="s">
        <v>85</v>
      </c>
      <c r="I36" s="95">
        <v>2</v>
      </c>
      <c r="J36" s="95" t="s">
        <v>120</v>
      </c>
      <c r="K36" s="238" t="s">
        <v>99</v>
      </c>
      <c r="L36" s="90"/>
      <c r="M36" s="90"/>
    </row>
    <row r="37" spans="1:13" ht="204" customHeight="1">
      <c r="A37" s="106"/>
      <c r="B37" s="95">
        <v>31</v>
      </c>
      <c r="C37" s="105" t="s">
        <v>119</v>
      </c>
      <c r="D37" s="104">
        <v>2500</v>
      </c>
      <c r="E37" s="101" t="s">
        <v>113</v>
      </c>
      <c r="F37" s="101" t="s">
        <v>112</v>
      </c>
      <c r="G37" s="101" t="s">
        <v>106</v>
      </c>
      <c r="H37" s="103" t="s">
        <v>111</v>
      </c>
      <c r="I37" s="101">
        <v>12</v>
      </c>
      <c r="J37" s="101" t="s">
        <v>92</v>
      </c>
      <c r="K37" s="239" t="s">
        <v>110</v>
      </c>
      <c r="L37" s="90"/>
      <c r="M37" s="90"/>
    </row>
    <row r="38" spans="1:13" ht="212.1" customHeight="1">
      <c r="A38" s="106"/>
      <c r="B38" s="95">
        <v>32</v>
      </c>
      <c r="C38" s="105" t="s">
        <v>118</v>
      </c>
      <c r="D38" s="104">
        <v>2500</v>
      </c>
      <c r="E38" s="101" t="s">
        <v>113</v>
      </c>
      <c r="F38" s="101" t="s">
        <v>112</v>
      </c>
      <c r="G38" s="101" t="s">
        <v>106</v>
      </c>
      <c r="H38" s="103" t="s">
        <v>111</v>
      </c>
      <c r="I38" s="101">
        <v>12</v>
      </c>
      <c r="J38" s="101" t="s">
        <v>92</v>
      </c>
      <c r="K38" s="239" t="s">
        <v>110</v>
      </c>
      <c r="L38" s="90"/>
      <c r="M38" s="90"/>
    </row>
    <row r="39" spans="1:13" ht="182.1" customHeight="1">
      <c r="A39" s="106"/>
      <c r="B39" s="95">
        <v>33</v>
      </c>
      <c r="C39" s="105" t="s">
        <v>117</v>
      </c>
      <c r="D39" s="104">
        <v>3000</v>
      </c>
      <c r="E39" s="101" t="s">
        <v>113</v>
      </c>
      <c r="F39" s="101" t="s">
        <v>112</v>
      </c>
      <c r="G39" s="101" t="s">
        <v>106</v>
      </c>
      <c r="H39" s="103" t="s">
        <v>111</v>
      </c>
      <c r="I39" s="101">
        <v>12</v>
      </c>
      <c r="J39" s="101" t="s">
        <v>92</v>
      </c>
      <c r="K39" s="239" t="s">
        <v>110</v>
      </c>
      <c r="L39" s="90"/>
      <c r="M39" s="90"/>
    </row>
    <row r="40" spans="1:13" ht="179.1" customHeight="1">
      <c r="A40" s="106"/>
      <c r="B40" s="95">
        <v>34</v>
      </c>
      <c r="C40" s="105" t="s">
        <v>116</v>
      </c>
      <c r="D40" s="104">
        <v>3000</v>
      </c>
      <c r="E40" s="101" t="s">
        <v>113</v>
      </c>
      <c r="F40" s="101" t="s">
        <v>112</v>
      </c>
      <c r="G40" s="101" t="s">
        <v>106</v>
      </c>
      <c r="H40" s="103" t="s">
        <v>111</v>
      </c>
      <c r="I40" s="101">
        <v>12</v>
      </c>
      <c r="J40" s="101" t="s">
        <v>92</v>
      </c>
      <c r="K40" s="239" t="s">
        <v>110</v>
      </c>
      <c r="L40" s="90"/>
      <c r="M40" s="90"/>
    </row>
    <row r="41" spans="1:13" ht="176.1" customHeight="1">
      <c r="A41" s="106"/>
      <c r="B41" s="95">
        <v>35</v>
      </c>
      <c r="C41" s="105" t="s">
        <v>115</v>
      </c>
      <c r="D41" s="104">
        <v>3000</v>
      </c>
      <c r="E41" s="101" t="s">
        <v>113</v>
      </c>
      <c r="F41" s="101" t="s">
        <v>112</v>
      </c>
      <c r="G41" s="101" t="s">
        <v>106</v>
      </c>
      <c r="H41" s="103" t="s">
        <v>111</v>
      </c>
      <c r="I41" s="101">
        <v>12</v>
      </c>
      <c r="J41" s="101" t="s">
        <v>92</v>
      </c>
      <c r="K41" s="239" t="s">
        <v>110</v>
      </c>
      <c r="L41" s="90"/>
      <c r="M41" s="90"/>
    </row>
    <row r="42" spans="2:13" ht="191.1" customHeight="1">
      <c r="B42" s="95">
        <v>36</v>
      </c>
      <c r="C42" s="105" t="s">
        <v>114</v>
      </c>
      <c r="D42" s="104">
        <v>3000</v>
      </c>
      <c r="E42" s="101" t="s">
        <v>113</v>
      </c>
      <c r="F42" s="101" t="s">
        <v>112</v>
      </c>
      <c r="G42" s="101" t="s">
        <v>106</v>
      </c>
      <c r="H42" s="103" t="s">
        <v>111</v>
      </c>
      <c r="I42" s="101">
        <v>12</v>
      </c>
      <c r="J42" s="101" t="s">
        <v>92</v>
      </c>
      <c r="K42" s="239" t="s">
        <v>110</v>
      </c>
      <c r="L42" s="90"/>
      <c r="M42" s="90"/>
    </row>
    <row r="43" spans="2:13" ht="31.5">
      <c r="B43" s="95">
        <v>37</v>
      </c>
      <c r="C43" s="102" t="s">
        <v>109</v>
      </c>
      <c r="D43" s="95" t="s">
        <v>108</v>
      </c>
      <c r="E43" s="95" t="s">
        <v>107</v>
      </c>
      <c r="F43" s="95" t="s">
        <v>87</v>
      </c>
      <c r="G43" s="101" t="s">
        <v>106</v>
      </c>
      <c r="H43" s="100" t="s">
        <v>85</v>
      </c>
      <c r="I43" s="95">
        <v>2</v>
      </c>
      <c r="J43" s="95" t="s">
        <v>84</v>
      </c>
      <c r="K43" s="238" t="s">
        <v>99</v>
      </c>
      <c r="L43" s="90"/>
      <c r="M43" s="90"/>
    </row>
    <row r="44" spans="2:13" ht="164.1" customHeight="1">
      <c r="B44" s="95">
        <v>38</v>
      </c>
      <c r="C44" s="102" t="s">
        <v>105</v>
      </c>
      <c r="D44" s="95">
        <v>60</v>
      </c>
      <c r="E44" s="95" t="s">
        <v>71</v>
      </c>
      <c r="F44" s="95" t="s">
        <v>95</v>
      </c>
      <c r="G44" s="101" t="s">
        <v>94</v>
      </c>
      <c r="H44" s="100" t="s">
        <v>104</v>
      </c>
      <c r="I44" s="95">
        <v>4</v>
      </c>
      <c r="J44" s="95" t="s">
        <v>92</v>
      </c>
      <c r="K44" s="238" t="s">
        <v>99</v>
      </c>
      <c r="L44" s="90"/>
      <c r="M44" s="90"/>
    </row>
    <row r="45" spans="2:13" ht="183.95" customHeight="1">
      <c r="B45" s="95">
        <v>39</v>
      </c>
      <c r="C45" s="102" t="s">
        <v>103</v>
      </c>
      <c r="D45" s="95">
        <v>500</v>
      </c>
      <c r="E45" s="95" t="s">
        <v>102</v>
      </c>
      <c r="F45" s="95" t="s">
        <v>101</v>
      </c>
      <c r="G45" s="101" t="s">
        <v>94</v>
      </c>
      <c r="H45" s="100" t="s">
        <v>100</v>
      </c>
      <c r="I45" s="95">
        <v>4</v>
      </c>
      <c r="J45" s="95" t="s">
        <v>92</v>
      </c>
      <c r="K45" s="238" t="s">
        <v>99</v>
      </c>
      <c r="L45" s="90"/>
      <c r="M45" s="90"/>
    </row>
    <row r="46" spans="2:13" ht="198.75" customHeight="1">
      <c r="B46" s="95">
        <v>40</v>
      </c>
      <c r="C46" s="102" t="s">
        <v>98</v>
      </c>
      <c r="D46" s="95">
        <v>300</v>
      </c>
      <c r="E46" s="95" t="s">
        <v>96</v>
      </c>
      <c r="F46" s="95" t="s">
        <v>95</v>
      </c>
      <c r="G46" s="101" t="s">
        <v>94</v>
      </c>
      <c r="H46" s="100" t="s">
        <v>93</v>
      </c>
      <c r="I46" s="95">
        <v>4</v>
      </c>
      <c r="J46" s="95" t="s">
        <v>92</v>
      </c>
      <c r="K46" s="238" t="s">
        <v>83</v>
      </c>
      <c r="L46" s="90"/>
      <c r="M46" s="90"/>
    </row>
    <row r="47" spans="2:13" ht="198" customHeight="1">
      <c r="B47" s="95">
        <v>41</v>
      </c>
      <c r="C47" s="102" t="s">
        <v>97</v>
      </c>
      <c r="D47" s="95">
        <v>800</v>
      </c>
      <c r="E47" s="95" t="s">
        <v>96</v>
      </c>
      <c r="F47" s="95" t="s">
        <v>95</v>
      </c>
      <c r="G47" s="101" t="s">
        <v>94</v>
      </c>
      <c r="H47" s="100" t="s">
        <v>93</v>
      </c>
      <c r="I47" s="95">
        <v>4</v>
      </c>
      <c r="J47" s="95" t="s">
        <v>92</v>
      </c>
      <c r="K47" s="238" t="s">
        <v>83</v>
      </c>
      <c r="L47" s="90"/>
      <c r="M47" s="90"/>
    </row>
    <row r="48" spans="2:13" ht="30.75" customHeight="1">
      <c r="B48" s="95">
        <v>42</v>
      </c>
      <c r="C48" s="102" t="s">
        <v>91</v>
      </c>
      <c r="D48" s="95">
        <v>2</v>
      </c>
      <c r="E48" s="95" t="s">
        <v>88</v>
      </c>
      <c r="F48" s="95" t="s">
        <v>87</v>
      </c>
      <c r="G48" s="101" t="s">
        <v>86</v>
      </c>
      <c r="H48" s="100" t="s">
        <v>85</v>
      </c>
      <c r="I48" s="95">
        <v>2</v>
      </c>
      <c r="J48" s="95" t="s">
        <v>84</v>
      </c>
      <c r="K48" s="238" t="s">
        <v>83</v>
      </c>
      <c r="L48" s="90"/>
      <c r="M48" s="90"/>
    </row>
    <row r="49" spans="2:13" ht="39" customHeight="1">
      <c r="B49" s="95">
        <v>43</v>
      </c>
      <c r="C49" s="102" t="s">
        <v>90</v>
      </c>
      <c r="D49" s="95" t="s">
        <v>89</v>
      </c>
      <c r="E49" s="95" t="s">
        <v>88</v>
      </c>
      <c r="F49" s="95" t="s">
        <v>87</v>
      </c>
      <c r="G49" s="101" t="s">
        <v>86</v>
      </c>
      <c r="H49" s="100" t="s">
        <v>85</v>
      </c>
      <c r="I49" s="95">
        <v>2</v>
      </c>
      <c r="J49" s="95" t="s">
        <v>84</v>
      </c>
      <c r="K49" s="238" t="s">
        <v>83</v>
      </c>
      <c r="L49" s="90"/>
      <c r="M49" s="90"/>
    </row>
    <row r="50" spans="2:13" ht="39" customHeight="1">
      <c r="B50" s="95">
        <v>44</v>
      </c>
      <c r="C50" s="99" t="s">
        <v>82</v>
      </c>
      <c r="D50" s="96">
        <v>1000</v>
      </c>
      <c r="E50" s="96" t="s">
        <v>79</v>
      </c>
      <c r="F50" s="96" t="s">
        <v>78</v>
      </c>
      <c r="G50" s="98" t="s">
        <v>77</v>
      </c>
      <c r="H50" s="97" t="s">
        <v>76</v>
      </c>
      <c r="I50" s="96">
        <v>48</v>
      </c>
      <c r="J50" s="96" t="s">
        <v>75</v>
      </c>
      <c r="K50" s="240" t="s">
        <v>81</v>
      </c>
      <c r="L50" s="90"/>
      <c r="M50" s="90"/>
    </row>
    <row r="51" spans="2:13" ht="46.5" customHeight="1">
      <c r="B51" s="95">
        <v>45</v>
      </c>
      <c r="C51" s="94" t="s">
        <v>80</v>
      </c>
      <c r="D51" s="91">
        <v>1500</v>
      </c>
      <c r="E51" s="91" t="s">
        <v>79</v>
      </c>
      <c r="F51" s="91" t="s">
        <v>78</v>
      </c>
      <c r="G51" s="93" t="s">
        <v>77</v>
      </c>
      <c r="H51" s="92" t="s">
        <v>76</v>
      </c>
      <c r="I51" s="91">
        <v>48</v>
      </c>
      <c r="J51" s="91" t="s">
        <v>75</v>
      </c>
      <c r="K51" s="241" t="s">
        <v>74</v>
      </c>
      <c r="L51" s="90"/>
      <c r="M51" s="90"/>
    </row>
    <row r="52" spans="12:13" ht="15">
      <c r="L52" s="90"/>
      <c r="M52" s="90"/>
    </row>
    <row r="53" spans="12:13" ht="15">
      <c r="L53" s="90"/>
      <c r="M53" s="90"/>
    </row>
    <row r="54" spans="12:13" ht="15">
      <c r="L54" s="90"/>
      <c r="M54" s="90"/>
    </row>
    <row r="55" spans="12:13" ht="15">
      <c r="L55" s="90"/>
      <c r="M55" s="90"/>
    </row>
    <row r="56" spans="12:13" ht="15">
      <c r="L56" s="90"/>
      <c r="M56" s="90"/>
    </row>
    <row r="57" spans="12:13" ht="15">
      <c r="L57" s="90"/>
      <c r="M57" s="90"/>
    </row>
    <row r="58" spans="12:13" ht="15">
      <c r="L58" s="90"/>
      <c r="M58" s="90"/>
    </row>
    <row r="59" spans="12:13" ht="15">
      <c r="L59" s="90"/>
      <c r="M59" s="90"/>
    </row>
    <row r="60" spans="12:13" ht="15">
      <c r="L60" s="90"/>
      <c r="M60" s="90"/>
    </row>
    <row r="61" spans="12:13" ht="15">
      <c r="L61" s="90"/>
      <c r="M61" s="90"/>
    </row>
    <row r="62" spans="12:13" ht="15">
      <c r="L62" s="90"/>
      <c r="M62" s="90"/>
    </row>
    <row r="63" spans="12:13" ht="15">
      <c r="L63" s="90"/>
      <c r="M63" s="90"/>
    </row>
    <row r="64" spans="12:13" ht="15">
      <c r="L64" s="90"/>
      <c r="M64" s="90"/>
    </row>
    <row r="65" spans="12:13" ht="15">
      <c r="L65" s="90"/>
      <c r="M65" s="90"/>
    </row>
    <row r="66" spans="12:13" ht="15">
      <c r="L66" s="90"/>
      <c r="M66" s="90"/>
    </row>
    <row r="67" spans="12:13" ht="15">
      <c r="L67" s="90"/>
      <c r="M67" s="90"/>
    </row>
    <row r="68" spans="12:13" ht="15">
      <c r="L68" s="90"/>
      <c r="M68" s="90"/>
    </row>
    <row r="69" spans="12:13" ht="15">
      <c r="L69" s="90"/>
      <c r="M69" s="90"/>
    </row>
    <row r="70" spans="12:13" ht="15">
      <c r="L70" s="90"/>
      <c r="M70" s="90"/>
    </row>
    <row r="71" spans="12:13" ht="15">
      <c r="L71" s="90"/>
      <c r="M71" s="90"/>
    </row>
    <row r="72" spans="12:13" ht="15">
      <c r="L72" s="90"/>
      <c r="M72" s="90"/>
    </row>
    <row r="73" spans="12:13" ht="15">
      <c r="L73" s="90"/>
      <c r="M73" s="90"/>
    </row>
    <row r="74" spans="12:13" ht="15">
      <c r="L74" s="90"/>
      <c r="M74" s="90"/>
    </row>
    <row r="75" spans="12:13" ht="15">
      <c r="L75" s="90"/>
      <c r="M75" s="90"/>
    </row>
    <row r="76" spans="12:13" ht="15">
      <c r="L76" s="90"/>
      <c r="M76" s="90"/>
    </row>
    <row r="77" spans="12:13" ht="15">
      <c r="L77" s="90"/>
      <c r="M77" s="90"/>
    </row>
    <row r="78" spans="12:13" ht="15">
      <c r="L78" s="90"/>
      <c r="M78" s="90"/>
    </row>
    <row r="79" spans="12:13" ht="15">
      <c r="L79" s="90"/>
      <c r="M79" s="90"/>
    </row>
    <row r="80" spans="12:13" ht="15">
      <c r="L80" s="90"/>
      <c r="M80" s="90"/>
    </row>
    <row r="81" spans="12:13" ht="15">
      <c r="L81" s="90"/>
      <c r="M81" s="90"/>
    </row>
    <row r="82" spans="12:13" ht="15">
      <c r="L82" s="90"/>
      <c r="M82" s="90"/>
    </row>
    <row r="83" spans="12:13" ht="15">
      <c r="L83" s="90"/>
      <c r="M83" s="90"/>
    </row>
    <row r="84" spans="12:13" ht="15">
      <c r="L84" s="90"/>
      <c r="M84" s="90"/>
    </row>
    <row r="85" spans="12:13" ht="15">
      <c r="L85" s="90"/>
      <c r="M85" s="90"/>
    </row>
    <row r="86" spans="12:13" ht="15">
      <c r="L86" s="90"/>
      <c r="M86" s="90"/>
    </row>
    <row r="87" spans="12:13" ht="15">
      <c r="L87" s="90"/>
      <c r="M87" s="90"/>
    </row>
    <row r="88" spans="12:13" ht="15">
      <c r="L88" s="90"/>
      <c r="M88" s="90"/>
    </row>
    <row r="89" spans="12:13" ht="15">
      <c r="L89" s="90"/>
      <c r="M89" s="90"/>
    </row>
    <row r="90" spans="12:13" ht="15">
      <c r="L90" s="90"/>
      <c r="M90" s="90"/>
    </row>
    <row r="91" spans="12:13" ht="15">
      <c r="L91" s="90"/>
      <c r="M91" s="90"/>
    </row>
    <row r="92" spans="12:13" ht="15">
      <c r="L92" s="90"/>
      <c r="M92" s="90"/>
    </row>
    <row r="93" spans="12:13" ht="15">
      <c r="L93" s="90"/>
      <c r="M93" s="90"/>
    </row>
    <row r="94" spans="12:13" ht="15">
      <c r="L94" s="90"/>
      <c r="M94" s="90"/>
    </row>
    <row r="95" spans="12:13" ht="15">
      <c r="L95" s="90"/>
      <c r="M95" s="90"/>
    </row>
    <row r="96" spans="12:13" ht="15">
      <c r="L96" s="90"/>
      <c r="M96" s="90"/>
    </row>
    <row r="97" spans="12:13" ht="15">
      <c r="L97" s="90"/>
      <c r="M97" s="90"/>
    </row>
    <row r="98" spans="12:13" ht="15">
      <c r="L98" s="90"/>
      <c r="M98" s="90"/>
    </row>
    <row r="99" spans="12:13" ht="15">
      <c r="L99" s="90"/>
      <c r="M99" s="90"/>
    </row>
    <row r="100" spans="12:13" ht="15">
      <c r="L100" s="90"/>
      <c r="M100" s="90"/>
    </row>
    <row r="101" spans="12:13" ht="15">
      <c r="L101" s="90"/>
      <c r="M101" s="90"/>
    </row>
    <row r="102" spans="12:13" ht="15">
      <c r="L102" s="90"/>
      <c r="M102" s="90"/>
    </row>
    <row r="103" spans="12:13" ht="15">
      <c r="L103" s="90"/>
      <c r="M103" s="90"/>
    </row>
    <row r="104" spans="12:13" ht="15">
      <c r="L104" s="90"/>
      <c r="M104" s="90"/>
    </row>
    <row r="105" spans="12:13" ht="15">
      <c r="L105" s="90"/>
      <c r="M105" s="90"/>
    </row>
    <row r="106" spans="12:13" ht="15">
      <c r="L106" s="90"/>
      <c r="M106" s="90"/>
    </row>
    <row r="107" spans="12:13" ht="15">
      <c r="L107" s="90"/>
      <c r="M107" s="90"/>
    </row>
    <row r="108" spans="12:13" ht="15">
      <c r="L108" s="90"/>
      <c r="M108" s="90"/>
    </row>
    <row r="109" spans="12:13" ht="15">
      <c r="L109" s="90"/>
      <c r="M109" s="90"/>
    </row>
    <row r="110" spans="12:13" ht="15">
      <c r="L110" s="90"/>
      <c r="M110" s="90"/>
    </row>
    <row r="111" spans="12:13" ht="15">
      <c r="L111" s="90"/>
      <c r="M111" s="90"/>
    </row>
    <row r="112" spans="12:13" ht="15">
      <c r="L112" s="90"/>
      <c r="M112" s="90"/>
    </row>
    <row r="113" spans="12:13" ht="15">
      <c r="L113" s="90"/>
      <c r="M113" s="90"/>
    </row>
    <row r="114" spans="12:13" ht="15">
      <c r="L114" s="90"/>
      <c r="M114" s="90"/>
    </row>
    <row r="115" spans="12:13" ht="15">
      <c r="L115" s="90"/>
      <c r="M115" s="90"/>
    </row>
    <row r="116" spans="12:13" ht="15">
      <c r="L116" s="90"/>
      <c r="M116" s="90"/>
    </row>
    <row r="117" spans="12:13" ht="15">
      <c r="L117" s="90"/>
      <c r="M117" s="90"/>
    </row>
    <row r="118" spans="12:13" ht="15">
      <c r="L118" s="90"/>
      <c r="M118" s="90"/>
    </row>
    <row r="119" spans="12:13" ht="15">
      <c r="L119" s="90"/>
      <c r="M119" s="90"/>
    </row>
    <row r="120" spans="12:13" ht="15">
      <c r="L120" s="90"/>
      <c r="M120" s="90"/>
    </row>
    <row r="121" spans="12:13" ht="15">
      <c r="L121" s="90"/>
      <c r="M121" s="90"/>
    </row>
    <row r="122" spans="12:13" ht="15">
      <c r="L122" s="90"/>
      <c r="M122" s="90"/>
    </row>
    <row r="123" spans="12:13" ht="15">
      <c r="L123" s="90"/>
      <c r="M123" s="90"/>
    </row>
    <row r="124" spans="12:13" ht="15">
      <c r="L124" s="90"/>
      <c r="M124" s="90"/>
    </row>
    <row r="125" spans="12:13" ht="15">
      <c r="L125" s="90"/>
      <c r="M125" s="90"/>
    </row>
    <row r="126" spans="12:13" ht="15">
      <c r="L126" s="90"/>
      <c r="M126" s="90"/>
    </row>
    <row r="127" spans="12:13" ht="15">
      <c r="L127" s="90"/>
      <c r="M127" s="90"/>
    </row>
    <row r="128" spans="12:13" ht="15">
      <c r="L128" s="90"/>
      <c r="M128" s="90"/>
    </row>
    <row r="129" spans="12:13" ht="15">
      <c r="L129" s="90"/>
      <c r="M129" s="90"/>
    </row>
    <row r="130" spans="12:13" ht="15">
      <c r="L130" s="90"/>
      <c r="M130" s="90"/>
    </row>
    <row r="131" spans="12:13" ht="15">
      <c r="L131" s="90"/>
      <c r="M131" s="90"/>
    </row>
    <row r="132" spans="12:13" ht="15">
      <c r="L132" s="90"/>
      <c r="M132" s="90"/>
    </row>
    <row r="133" spans="12:13" ht="15">
      <c r="L133" s="90"/>
      <c r="M133" s="90"/>
    </row>
    <row r="134" spans="12:13" ht="15">
      <c r="L134" s="90"/>
      <c r="M134" s="90"/>
    </row>
    <row r="135" spans="12:13" ht="15">
      <c r="L135" s="90"/>
      <c r="M135" s="90"/>
    </row>
    <row r="136" spans="12:13" ht="15">
      <c r="L136" s="90"/>
      <c r="M136" s="90"/>
    </row>
    <row r="137" spans="12:13" ht="15">
      <c r="L137" s="90"/>
      <c r="M137" s="90"/>
    </row>
    <row r="138" spans="12:13" ht="15">
      <c r="L138" s="90"/>
      <c r="M138" s="90"/>
    </row>
    <row r="139" spans="12:13" ht="15">
      <c r="L139" s="90"/>
      <c r="M139" s="90"/>
    </row>
    <row r="140" spans="12:13" ht="15">
      <c r="L140" s="90"/>
      <c r="M140" s="90"/>
    </row>
    <row r="141" spans="12:13" ht="15">
      <c r="L141" s="90"/>
      <c r="M141" s="90"/>
    </row>
    <row r="142" spans="12:13" ht="15">
      <c r="L142" s="90"/>
      <c r="M142" s="90"/>
    </row>
    <row r="143" spans="12:13" ht="15">
      <c r="L143" s="90"/>
      <c r="M143" s="90"/>
    </row>
    <row r="144" spans="12:13" ht="15">
      <c r="L144" s="90"/>
      <c r="M144" s="90"/>
    </row>
    <row r="145" spans="12:13" ht="15">
      <c r="L145" s="90"/>
      <c r="M145" s="90"/>
    </row>
    <row r="146" spans="12:13" ht="15">
      <c r="L146" s="90"/>
      <c r="M146" s="90"/>
    </row>
    <row r="147" spans="12:13" ht="15">
      <c r="L147" s="90"/>
      <c r="M147" s="90"/>
    </row>
    <row r="148" spans="12:13" ht="15">
      <c r="L148" s="90"/>
      <c r="M148" s="90"/>
    </row>
    <row r="149" spans="12:13" ht="15">
      <c r="L149" s="90"/>
      <c r="M149" s="90"/>
    </row>
    <row r="150" spans="12:13" ht="15">
      <c r="L150" s="90"/>
      <c r="M150" s="90"/>
    </row>
    <row r="151" spans="12:13" ht="15">
      <c r="L151" s="90"/>
      <c r="M151" s="90"/>
    </row>
    <row r="152" spans="12:13" ht="15">
      <c r="L152" s="90"/>
      <c r="M152" s="90"/>
    </row>
    <row r="153" spans="12:13" ht="15">
      <c r="L153" s="90"/>
      <c r="M153" s="90"/>
    </row>
    <row r="154" spans="12:13" ht="15">
      <c r="L154" s="90"/>
      <c r="M154" s="90"/>
    </row>
    <row r="155" spans="12:13" ht="15">
      <c r="L155" s="90"/>
      <c r="M155" s="90"/>
    </row>
    <row r="156" spans="12:13" ht="15">
      <c r="L156" s="90"/>
      <c r="M156" s="90"/>
    </row>
    <row r="157" spans="12:13" ht="15">
      <c r="L157" s="90"/>
      <c r="M157" s="90"/>
    </row>
    <row r="158" spans="12:13" ht="15">
      <c r="L158" s="90"/>
      <c r="M158" s="90"/>
    </row>
    <row r="159" spans="12:13" ht="15">
      <c r="L159" s="90"/>
      <c r="M159" s="90"/>
    </row>
    <row r="160" spans="12:13" ht="15">
      <c r="L160" s="90"/>
      <c r="M160" s="90"/>
    </row>
    <row r="161" spans="12:13" ht="15">
      <c r="L161" s="90"/>
      <c r="M161" s="90"/>
    </row>
    <row r="162" spans="12:13" ht="15">
      <c r="L162" s="90"/>
      <c r="M162" s="90"/>
    </row>
    <row r="163" spans="12:13" ht="15">
      <c r="L163" s="90"/>
      <c r="M163" s="90"/>
    </row>
    <row r="164" spans="12:13" ht="15">
      <c r="L164" s="90"/>
      <c r="M164" s="90"/>
    </row>
    <row r="165" spans="12:13" ht="15">
      <c r="L165" s="90"/>
      <c r="M165" s="90"/>
    </row>
    <row r="166" spans="12:13" ht="15">
      <c r="L166" s="90"/>
      <c r="M166" s="90"/>
    </row>
    <row r="167" spans="12:13" ht="15">
      <c r="L167" s="90"/>
      <c r="M167" s="90"/>
    </row>
    <row r="168" spans="12:13" ht="15">
      <c r="L168" s="90"/>
      <c r="M168" s="90"/>
    </row>
    <row r="169" spans="12:13" ht="15">
      <c r="L169" s="90"/>
      <c r="M169" s="90"/>
    </row>
    <row r="170" spans="12:13" ht="15">
      <c r="L170" s="90"/>
      <c r="M170" s="90"/>
    </row>
    <row r="171" spans="12:13" ht="15">
      <c r="L171" s="90"/>
      <c r="M171" s="90"/>
    </row>
  </sheetData>
  <printOptions/>
  <pageMargins left="0.7" right="0.7" top="0.75" bottom="0.75" header="0.3" footer="0.3"/>
  <pageSetup fitToHeight="0" fitToWidth="1" horizontalDpi="300" verticalDpi="300" orientation="landscape" paperSize="8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workbookViewId="0" topLeftCell="A1">
      <selection activeCell="J4" sqref="J4"/>
    </sheetView>
  </sheetViews>
  <sheetFormatPr defaultColWidth="9.140625" defaultRowHeight="15"/>
  <cols>
    <col min="1" max="1" width="4.140625" style="124" customWidth="1"/>
    <col min="2" max="2" width="26.421875" style="124" customWidth="1"/>
    <col min="3" max="3" width="11.140625" style="124" customWidth="1"/>
    <col min="4" max="4" width="9.140625" style="124" customWidth="1"/>
    <col min="5" max="5" width="8.140625" style="124" customWidth="1"/>
    <col min="6" max="6" width="10.7109375" style="125" customWidth="1"/>
    <col min="7" max="8" width="12.140625" style="125" customWidth="1"/>
    <col min="9" max="9" width="13.00390625" style="125" customWidth="1"/>
    <col min="10" max="10" width="13.28125" style="125" customWidth="1"/>
    <col min="11" max="11" width="9.140625" style="125" customWidth="1"/>
    <col min="12" max="12" width="14.8515625" style="125" customWidth="1"/>
    <col min="13" max="13" width="12.421875" style="125" customWidth="1"/>
    <col min="14" max="16384" width="9.140625" style="125" customWidth="1"/>
  </cols>
  <sheetData>
    <row r="1" ht="12.75">
      <c r="B1" s="233" t="s">
        <v>208</v>
      </c>
    </row>
    <row r="2" spans="2:6" ht="15">
      <c r="B2" s="126"/>
      <c r="C2" s="126"/>
      <c r="D2" s="126"/>
      <c r="E2" s="126"/>
      <c r="F2" s="127"/>
    </row>
    <row r="3" spans="2:13" ht="15">
      <c r="B3" s="128" t="s">
        <v>34</v>
      </c>
      <c r="C3" s="219" t="s">
        <v>37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2:13" ht="15">
      <c r="B4" s="129" t="s">
        <v>14</v>
      </c>
      <c r="C4" s="200">
        <v>57500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5">
      <c r="B5" s="129" t="s">
        <v>15</v>
      </c>
      <c r="C5" s="126" t="s">
        <v>42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2:6" ht="12.75" thickBot="1">
      <c r="B6" s="129"/>
      <c r="C6" s="126"/>
      <c r="D6" s="126"/>
      <c r="E6" s="126"/>
      <c r="F6" s="127"/>
    </row>
    <row r="7" spans="1:10" ht="12.75" thickBot="1">
      <c r="A7" s="130"/>
      <c r="B7" s="131"/>
      <c r="C7" s="131"/>
      <c r="D7" s="220" t="s">
        <v>5</v>
      </c>
      <c r="E7" s="221"/>
      <c r="F7" s="132"/>
      <c r="G7" s="222" t="s">
        <v>29</v>
      </c>
      <c r="H7" s="223"/>
      <c r="I7" s="223"/>
      <c r="J7" s="224"/>
    </row>
    <row r="8" spans="1:10" ht="36.75" thickBot="1">
      <c r="A8" s="133" t="s">
        <v>0</v>
      </c>
      <c r="B8" s="134" t="s">
        <v>1</v>
      </c>
      <c r="C8" s="135" t="s">
        <v>2</v>
      </c>
      <c r="D8" s="136" t="s">
        <v>10</v>
      </c>
      <c r="E8" s="137" t="s">
        <v>11</v>
      </c>
      <c r="F8" s="138" t="s">
        <v>27</v>
      </c>
      <c r="G8" s="139" t="s">
        <v>30</v>
      </c>
      <c r="H8" s="187" t="s">
        <v>31</v>
      </c>
      <c r="I8" s="187" t="s">
        <v>32</v>
      </c>
      <c r="J8" s="188" t="s">
        <v>33</v>
      </c>
    </row>
    <row r="9" spans="1:11" s="147" customFormat="1" ht="48">
      <c r="A9" s="142">
        <v>1</v>
      </c>
      <c r="B9" s="143" t="s">
        <v>54</v>
      </c>
      <c r="C9" s="144">
        <v>150</v>
      </c>
      <c r="D9" s="145" t="s">
        <v>58</v>
      </c>
      <c r="E9" s="146">
        <v>0</v>
      </c>
      <c r="F9" s="228" t="s">
        <v>28</v>
      </c>
      <c r="G9" s="178">
        <v>86.88</v>
      </c>
      <c r="H9" s="186">
        <f>G9*1.15</f>
        <v>99.91199999999999</v>
      </c>
      <c r="I9" s="186">
        <f>G9*C9</f>
        <v>13032</v>
      </c>
      <c r="J9" s="180">
        <f>I9*1.15</f>
        <v>14986.8</v>
      </c>
      <c r="K9" s="147" t="s">
        <v>36</v>
      </c>
    </row>
    <row r="10" spans="1:11" s="147" customFormat="1" ht="15">
      <c r="A10" s="148">
        <v>2</v>
      </c>
      <c r="B10" s="149" t="s">
        <v>55</v>
      </c>
      <c r="C10" s="144">
        <v>100</v>
      </c>
      <c r="D10" s="145">
        <v>96</v>
      </c>
      <c r="E10" s="146">
        <v>0</v>
      </c>
      <c r="F10" s="229"/>
      <c r="G10" s="181">
        <v>45.44</v>
      </c>
      <c r="H10" s="185">
        <f aca="true" t="shared" si="0" ref="H10:H13">G10*1.15</f>
        <v>52.25599999999999</v>
      </c>
      <c r="I10" s="185">
        <f aca="true" t="shared" si="1" ref="I10:I13">G10*C10</f>
        <v>4544</v>
      </c>
      <c r="J10" s="189">
        <f aca="true" t="shared" si="2" ref="J10:J13">I10*1.15</f>
        <v>5225.599999999999</v>
      </c>
      <c r="K10" s="147" t="s">
        <v>36</v>
      </c>
    </row>
    <row r="11" spans="1:11" s="154" customFormat="1" ht="24">
      <c r="A11" s="150">
        <v>3</v>
      </c>
      <c r="B11" s="151" t="s">
        <v>56</v>
      </c>
      <c r="C11" s="144">
        <v>100</v>
      </c>
      <c r="D11" s="152">
        <v>344</v>
      </c>
      <c r="E11" s="153">
        <v>0</v>
      </c>
      <c r="F11" s="229"/>
      <c r="G11" s="182">
        <v>74.31</v>
      </c>
      <c r="H11" s="185">
        <f t="shared" si="0"/>
        <v>85.45649999999999</v>
      </c>
      <c r="I11" s="185">
        <f t="shared" si="1"/>
        <v>7431</v>
      </c>
      <c r="J11" s="189">
        <f t="shared" si="2"/>
        <v>8545.65</v>
      </c>
      <c r="K11" s="154" t="s">
        <v>36</v>
      </c>
    </row>
    <row r="12" spans="1:11" s="154" customFormat="1" ht="24">
      <c r="A12" s="155">
        <v>4</v>
      </c>
      <c r="B12" s="156" t="s">
        <v>73</v>
      </c>
      <c r="C12" s="144">
        <v>100</v>
      </c>
      <c r="D12" s="145">
        <v>168</v>
      </c>
      <c r="E12" s="157">
        <v>0</v>
      </c>
      <c r="F12" s="229"/>
      <c r="G12" s="183">
        <v>175.92</v>
      </c>
      <c r="H12" s="185">
        <f t="shared" si="0"/>
        <v>202.30799999999996</v>
      </c>
      <c r="I12" s="185">
        <f t="shared" si="1"/>
        <v>17592</v>
      </c>
      <c r="J12" s="189">
        <f t="shared" si="2"/>
        <v>20230.8</v>
      </c>
      <c r="K12" s="154" t="s">
        <v>36</v>
      </c>
    </row>
    <row r="13" spans="1:11" s="154" customFormat="1" ht="12.75" thickBot="1">
      <c r="A13" s="158">
        <v>5</v>
      </c>
      <c r="B13" s="159" t="s">
        <v>64</v>
      </c>
      <c r="C13" s="160">
        <v>100</v>
      </c>
      <c r="D13" s="161">
        <v>100</v>
      </c>
      <c r="E13" s="162">
        <v>0</v>
      </c>
      <c r="F13" s="229"/>
      <c r="G13" s="184">
        <v>47.64</v>
      </c>
      <c r="H13" s="185">
        <f t="shared" si="0"/>
        <v>54.785999999999994</v>
      </c>
      <c r="I13" s="190">
        <f t="shared" si="1"/>
        <v>4764</v>
      </c>
      <c r="J13" s="191">
        <f t="shared" si="2"/>
        <v>5478.599999999999</v>
      </c>
      <c r="K13" s="154" t="s">
        <v>36</v>
      </c>
    </row>
    <row r="14" spans="1:10" ht="12.75" thickBot="1">
      <c r="A14" s="225" t="s">
        <v>43</v>
      </c>
      <c r="B14" s="226"/>
      <c r="C14" s="226"/>
      <c r="D14" s="226"/>
      <c r="E14" s="226"/>
      <c r="F14" s="226"/>
      <c r="G14" s="226"/>
      <c r="H14" s="227"/>
      <c r="I14" s="192">
        <f>SUM(I9:I13)</f>
        <v>47363</v>
      </c>
      <c r="J14" s="193">
        <f>SUM(J9:J13)</f>
        <v>54467.44999999999</v>
      </c>
    </row>
    <row r="15" spans="2:16" ht="15">
      <c r="B15" s="126"/>
      <c r="C15" s="126"/>
      <c r="D15" s="126"/>
      <c r="E15" s="126"/>
      <c r="F15" s="163"/>
      <c r="O15" s="164"/>
      <c r="P15" s="165"/>
    </row>
    <row r="16" spans="2:17" ht="15">
      <c r="B16" s="128" t="s">
        <v>34</v>
      </c>
      <c r="C16" s="219" t="s">
        <v>206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P16" s="164"/>
      <c r="Q16" s="164"/>
    </row>
    <row r="17" spans="2:17" ht="15">
      <c r="B17" s="129" t="s">
        <v>14</v>
      </c>
      <c r="C17" s="200" t="s">
        <v>205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P17" s="164"/>
      <c r="Q17" s="164"/>
    </row>
    <row r="18" spans="2:17" ht="15">
      <c r="B18" s="129" t="s">
        <v>15</v>
      </c>
      <c r="C18" s="126" t="s">
        <v>204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P18" s="164"/>
      <c r="Q18" s="164"/>
    </row>
    <row r="19" spans="2:17" ht="12.75" thickBot="1">
      <c r="B19" s="129"/>
      <c r="C19" s="126"/>
      <c r="D19" s="126"/>
      <c r="E19" s="126"/>
      <c r="F19" s="127"/>
      <c r="P19" s="164"/>
      <c r="Q19" s="164"/>
    </row>
    <row r="20" spans="1:17" ht="12.75" thickBot="1">
      <c r="A20" s="130"/>
      <c r="B20" s="131"/>
      <c r="C20" s="131"/>
      <c r="D20" s="220" t="s">
        <v>5</v>
      </c>
      <c r="E20" s="221"/>
      <c r="F20" s="132"/>
      <c r="G20" s="222" t="s">
        <v>29</v>
      </c>
      <c r="H20" s="223"/>
      <c r="I20" s="223"/>
      <c r="J20" s="224"/>
      <c r="P20" s="164"/>
      <c r="Q20" s="164"/>
    </row>
    <row r="21" spans="1:10" ht="36.75" thickBot="1">
      <c r="A21" s="166" t="s">
        <v>0</v>
      </c>
      <c r="B21" s="167" t="s">
        <v>1</v>
      </c>
      <c r="C21" s="168" t="s">
        <v>2</v>
      </c>
      <c r="D21" s="213" t="s">
        <v>10</v>
      </c>
      <c r="E21" s="214"/>
      <c r="F21" s="138" t="s">
        <v>27</v>
      </c>
      <c r="G21" s="139" t="s">
        <v>30</v>
      </c>
      <c r="H21" s="140" t="s">
        <v>31</v>
      </c>
      <c r="I21" s="140" t="s">
        <v>32</v>
      </c>
      <c r="J21" s="141" t="s">
        <v>33</v>
      </c>
    </row>
    <row r="22" spans="1:11" s="147" customFormat="1" ht="39.95" customHeight="1">
      <c r="A22" s="169">
        <v>1</v>
      </c>
      <c r="B22" s="170" t="s">
        <v>192</v>
      </c>
      <c r="C22" s="171">
        <v>400</v>
      </c>
      <c r="D22" s="231" t="s">
        <v>84</v>
      </c>
      <c r="E22" s="232"/>
      <c r="F22" s="210" t="s">
        <v>28</v>
      </c>
      <c r="G22" s="194">
        <v>2.03</v>
      </c>
      <c r="H22" s="179">
        <f>G22*1.15</f>
        <v>2.3345</v>
      </c>
      <c r="I22" s="179">
        <f>G22*C22</f>
        <v>811.9999999999999</v>
      </c>
      <c r="J22" s="180">
        <f>I22*1.15</f>
        <v>933.7999999999998</v>
      </c>
      <c r="K22" s="147" t="s">
        <v>36</v>
      </c>
    </row>
    <row r="23" spans="1:11" s="147" customFormat="1" ht="39.95" customHeight="1">
      <c r="A23" s="172">
        <v>2</v>
      </c>
      <c r="B23" s="173" t="s">
        <v>191</v>
      </c>
      <c r="C23" s="174">
        <v>700</v>
      </c>
      <c r="D23" s="215" t="s">
        <v>84</v>
      </c>
      <c r="E23" s="216" t="s">
        <v>84</v>
      </c>
      <c r="F23" s="211"/>
      <c r="G23" s="195">
        <v>1.71</v>
      </c>
      <c r="H23" s="185">
        <f aca="true" t="shared" si="3" ref="H23:H66">G23*1.15</f>
        <v>1.9665</v>
      </c>
      <c r="I23" s="185">
        <f aca="true" t="shared" si="4" ref="I23:I66">G23*C23</f>
        <v>1197</v>
      </c>
      <c r="J23" s="189">
        <f aca="true" t="shared" si="5" ref="J23:J66">I23*1.15</f>
        <v>1376.55</v>
      </c>
      <c r="K23" s="147" t="s">
        <v>36</v>
      </c>
    </row>
    <row r="24" spans="1:11" s="154" customFormat="1" ht="39.95" customHeight="1">
      <c r="A24" s="175">
        <v>3</v>
      </c>
      <c r="B24" s="173" t="s">
        <v>190</v>
      </c>
      <c r="C24" s="174">
        <v>3000</v>
      </c>
      <c r="D24" s="215" t="s">
        <v>92</v>
      </c>
      <c r="E24" s="216" t="s">
        <v>92</v>
      </c>
      <c r="F24" s="211"/>
      <c r="G24" s="183">
        <v>0.37</v>
      </c>
      <c r="H24" s="185">
        <f t="shared" si="3"/>
        <v>0.4255</v>
      </c>
      <c r="I24" s="185">
        <f t="shared" si="4"/>
        <v>1110</v>
      </c>
      <c r="J24" s="189">
        <f t="shared" si="5"/>
        <v>1276.5</v>
      </c>
      <c r="K24" s="154" t="s">
        <v>36</v>
      </c>
    </row>
    <row r="25" spans="1:11" s="154" customFormat="1" ht="39.95" customHeight="1">
      <c r="A25" s="172">
        <v>4</v>
      </c>
      <c r="B25" s="173" t="s">
        <v>189</v>
      </c>
      <c r="C25" s="174">
        <v>100</v>
      </c>
      <c r="D25" s="215" t="s">
        <v>84</v>
      </c>
      <c r="E25" s="216" t="s">
        <v>84</v>
      </c>
      <c r="F25" s="211"/>
      <c r="G25" s="183">
        <v>28.99</v>
      </c>
      <c r="H25" s="185">
        <f t="shared" si="3"/>
        <v>33.338499999999996</v>
      </c>
      <c r="I25" s="185">
        <f t="shared" si="4"/>
        <v>2899</v>
      </c>
      <c r="J25" s="189">
        <f t="shared" si="5"/>
        <v>3333.85</v>
      </c>
      <c r="K25" s="154" t="s">
        <v>36</v>
      </c>
    </row>
    <row r="26" spans="1:11" s="154" customFormat="1" ht="39.95" customHeight="1">
      <c r="A26" s="172">
        <v>5</v>
      </c>
      <c r="B26" s="173" t="s">
        <v>188</v>
      </c>
      <c r="C26" s="174">
        <v>10</v>
      </c>
      <c r="D26" s="215" t="s">
        <v>84</v>
      </c>
      <c r="E26" s="216" t="s">
        <v>84</v>
      </c>
      <c r="F26" s="211"/>
      <c r="G26" s="196">
        <v>32.18</v>
      </c>
      <c r="H26" s="185">
        <f t="shared" si="3"/>
        <v>37.007</v>
      </c>
      <c r="I26" s="185">
        <f t="shared" si="4"/>
        <v>321.8</v>
      </c>
      <c r="J26" s="189">
        <f t="shared" si="5"/>
        <v>370.07</v>
      </c>
      <c r="K26" s="154" t="s">
        <v>36</v>
      </c>
    </row>
    <row r="27" spans="1:10" ht="39.95" customHeight="1">
      <c r="A27" s="175">
        <v>6</v>
      </c>
      <c r="B27" s="173" t="s">
        <v>187</v>
      </c>
      <c r="C27" s="174">
        <v>5</v>
      </c>
      <c r="D27" s="215" t="s">
        <v>84</v>
      </c>
      <c r="E27" s="216" t="s">
        <v>84</v>
      </c>
      <c r="F27" s="211"/>
      <c r="G27" s="196">
        <v>133.49</v>
      </c>
      <c r="H27" s="185">
        <f t="shared" si="3"/>
        <v>153.5135</v>
      </c>
      <c r="I27" s="185">
        <f t="shared" si="4"/>
        <v>667.45</v>
      </c>
      <c r="J27" s="189">
        <f t="shared" si="5"/>
        <v>767.5675</v>
      </c>
    </row>
    <row r="28" spans="1:10" ht="39.95" customHeight="1">
      <c r="A28" s="172">
        <v>7</v>
      </c>
      <c r="B28" s="173" t="s">
        <v>186</v>
      </c>
      <c r="C28" s="174">
        <v>5</v>
      </c>
      <c r="D28" s="215" t="s">
        <v>84</v>
      </c>
      <c r="E28" s="216" t="s">
        <v>84</v>
      </c>
      <c r="F28" s="211"/>
      <c r="G28" s="196">
        <v>563.42</v>
      </c>
      <c r="H28" s="185">
        <f t="shared" si="3"/>
        <v>647.9329999999999</v>
      </c>
      <c r="I28" s="185">
        <f t="shared" si="4"/>
        <v>2817.1</v>
      </c>
      <c r="J28" s="189">
        <f t="shared" si="5"/>
        <v>3239.6649999999995</v>
      </c>
    </row>
    <row r="29" spans="1:10" ht="39.95" customHeight="1">
      <c r="A29" s="172">
        <v>8</v>
      </c>
      <c r="B29" s="173" t="s">
        <v>185</v>
      </c>
      <c r="C29" s="174">
        <v>5</v>
      </c>
      <c r="D29" s="215" t="s">
        <v>84</v>
      </c>
      <c r="E29" s="216" t="s">
        <v>84</v>
      </c>
      <c r="F29" s="211"/>
      <c r="G29" s="196">
        <v>535.92</v>
      </c>
      <c r="H29" s="185">
        <f t="shared" si="3"/>
        <v>616.3079999999999</v>
      </c>
      <c r="I29" s="185">
        <f t="shared" si="4"/>
        <v>2679.6</v>
      </c>
      <c r="J29" s="189">
        <f t="shared" si="5"/>
        <v>3081.5399999999995</v>
      </c>
    </row>
    <row r="30" spans="1:10" ht="39.95" customHeight="1">
      <c r="A30" s="175">
        <v>9</v>
      </c>
      <c r="B30" s="173" t="s">
        <v>184</v>
      </c>
      <c r="C30" s="174">
        <v>10</v>
      </c>
      <c r="D30" s="215" t="s">
        <v>84</v>
      </c>
      <c r="E30" s="216" t="s">
        <v>84</v>
      </c>
      <c r="F30" s="211"/>
      <c r="G30" s="196">
        <v>282.14</v>
      </c>
      <c r="H30" s="185">
        <f t="shared" si="3"/>
        <v>324.46099999999996</v>
      </c>
      <c r="I30" s="185">
        <f t="shared" si="4"/>
        <v>2821.3999999999996</v>
      </c>
      <c r="J30" s="189">
        <f t="shared" si="5"/>
        <v>3244.609999999999</v>
      </c>
    </row>
    <row r="31" spans="1:10" ht="123" customHeight="1">
      <c r="A31" s="172">
        <v>10</v>
      </c>
      <c r="B31" s="173" t="s">
        <v>182</v>
      </c>
      <c r="C31" s="174">
        <v>1000</v>
      </c>
      <c r="D31" s="215" t="s">
        <v>178</v>
      </c>
      <c r="E31" s="216" t="s">
        <v>178</v>
      </c>
      <c r="F31" s="211"/>
      <c r="G31" s="196">
        <v>16.49</v>
      </c>
      <c r="H31" s="185">
        <f t="shared" si="3"/>
        <v>18.963499999999996</v>
      </c>
      <c r="I31" s="185">
        <f t="shared" si="4"/>
        <v>16490</v>
      </c>
      <c r="J31" s="189">
        <f t="shared" si="5"/>
        <v>18963.5</v>
      </c>
    </row>
    <row r="32" spans="1:10" ht="39.95" customHeight="1">
      <c r="A32" s="172">
        <v>11</v>
      </c>
      <c r="B32" s="173" t="s">
        <v>177</v>
      </c>
      <c r="C32" s="174" t="s">
        <v>176</v>
      </c>
      <c r="D32" s="215" t="s">
        <v>173</v>
      </c>
      <c r="E32" s="216" t="s">
        <v>173</v>
      </c>
      <c r="F32" s="211"/>
      <c r="G32" s="201">
        <v>16.76</v>
      </c>
      <c r="H32" s="202">
        <f>G32*1.15</f>
        <v>19.274</v>
      </c>
      <c r="I32" s="185">
        <f>G32*1000</f>
        <v>16760</v>
      </c>
      <c r="J32" s="189">
        <f t="shared" si="5"/>
        <v>19274</v>
      </c>
    </row>
    <row r="33" spans="1:10" ht="39.95" customHeight="1">
      <c r="A33" s="175">
        <v>12</v>
      </c>
      <c r="B33" s="173" t="s">
        <v>171</v>
      </c>
      <c r="C33" s="174">
        <v>5</v>
      </c>
      <c r="D33" s="215" t="s">
        <v>84</v>
      </c>
      <c r="E33" s="216" t="s">
        <v>84</v>
      </c>
      <c r="F33" s="211"/>
      <c r="G33" s="196">
        <v>133.48</v>
      </c>
      <c r="H33" s="185">
        <f t="shared" si="3"/>
        <v>153.50199999999998</v>
      </c>
      <c r="I33" s="185">
        <f t="shared" si="4"/>
        <v>667.4</v>
      </c>
      <c r="J33" s="189">
        <f t="shared" si="5"/>
        <v>767.5099999999999</v>
      </c>
    </row>
    <row r="34" spans="1:10" ht="39.95" customHeight="1">
      <c r="A34" s="172">
        <v>13</v>
      </c>
      <c r="B34" s="173" t="s">
        <v>170</v>
      </c>
      <c r="C34" s="174">
        <v>5</v>
      </c>
      <c r="D34" s="215" t="s">
        <v>84</v>
      </c>
      <c r="E34" s="216" t="s">
        <v>84</v>
      </c>
      <c r="F34" s="211"/>
      <c r="G34" s="196">
        <v>133.48</v>
      </c>
      <c r="H34" s="185">
        <f t="shared" si="3"/>
        <v>153.50199999999998</v>
      </c>
      <c r="I34" s="185">
        <f t="shared" si="4"/>
        <v>667.4</v>
      </c>
      <c r="J34" s="189">
        <f t="shared" si="5"/>
        <v>767.5099999999999</v>
      </c>
    </row>
    <row r="35" spans="1:10" ht="39.95" customHeight="1">
      <c r="A35" s="172">
        <v>14</v>
      </c>
      <c r="B35" s="173" t="s">
        <v>169</v>
      </c>
      <c r="C35" s="174">
        <v>10</v>
      </c>
      <c r="D35" s="215" t="s">
        <v>84</v>
      </c>
      <c r="E35" s="216" t="s">
        <v>84</v>
      </c>
      <c r="F35" s="211"/>
      <c r="G35" s="196">
        <v>133.48</v>
      </c>
      <c r="H35" s="185">
        <f t="shared" si="3"/>
        <v>153.50199999999998</v>
      </c>
      <c r="I35" s="185">
        <f t="shared" si="4"/>
        <v>1334.8</v>
      </c>
      <c r="J35" s="189">
        <f t="shared" si="5"/>
        <v>1535.0199999999998</v>
      </c>
    </row>
    <row r="36" spans="1:10" ht="39.95" customHeight="1">
      <c r="A36" s="175">
        <v>15</v>
      </c>
      <c r="B36" s="173" t="s">
        <v>168</v>
      </c>
      <c r="C36" s="174">
        <v>2000</v>
      </c>
      <c r="D36" s="215" t="s">
        <v>166</v>
      </c>
      <c r="E36" s="216" t="s">
        <v>166</v>
      </c>
      <c r="F36" s="211"/>
      <c r="G36" s="196">
        <v>1.12</v>
      </c>
      <c r="H36" s="185">
        <f t="shared" si="3"/>
        <v>1.288</v>
      </c>
      <c r="I36" s="185">
        <f t="shared" si="4"/>
        <v>2240</v>
      </c>
      <c r="J36" s="189">
        <f t="shared" si="5"/>
        <v>2576</v>
      </c>
    </row>
    <row r="37" spans="1:10" ht="39.95" customHeight="1">
      <c r="A37" s="172">
        <v>16</v>
      </c>
      <c r="B37" s="173" t="s">
        <v>164</v>
      </c>
      <c r="C37" s="174">
        <v>400</v>
      </c>
      <c r="D37" s="215" t="s">
        <v>84</v>
      </c>
      <c r="E37" s="216" t="s">
        <v>84</v>
      </c>
      <c r="F37" s="211"/>
      <c r="G37" s="196">
        <v>8.26</v>
      </c>
      <c r="H37" s="185">
        <f t="shared" si="3"/>
        <v>9.498999999999999</v>
      </c>
      <c r="I37" s="185">
        <f t="shared" si="4"/>
        <v>3304</v>
      </c>
      <c r="J37" s="189">
        <f t="shared" si="5"/>
        <v>3799.6</v>
      </c>
    </row>
    <row r="38" spans="1:10" ht="39.95" customHeight="1">
      <c r="A38" s="172">
        <v>17</v>
      </c>
      <c r="B38" s="173" t="s">
        <v>160</v>
      </c>
      <c r="C38" s="174">
        <v>100</v>
      </c>
      <c r="D38" s="215" t="s">
        <v>92</v>
      </c>
      <c r="E38" s="216" t="s">
        <v>92</v>
      </c>
      <c r="F38" s="211"/>
      <c r="G38" s="196">
        <v>3.3</v>
      </c>
      <c r="H38" s="185">
        <f t="shared" si="3"/>
        <v>3.7949999999999995</v>
      </c>
      <c r="I38" s="185">
        <f t="shared" si="4"/>
        <v>330</v>
      </c>
      <c r="J38" s="189">
        <f t="shared" si="5"/>
        <v>379.49999999999994</v>
      </c>
    </row>
    <row r="39" spans="1:10" ht="39.95" customHeight="1">
      <c r="A39" s="175">
        <v>18</v>
      </c>
      <c r="B39" s="173" t="s">
        <v>156</v>
      </c>
      <c r="C39" s="174">
        <v>1300</v>
      </c>
      <c r="D39" s="215" t="s">
        <v>84</v>
      </c>
      <c r="E39" s="216" t="s">
        <v>84</v>
      </c>
      <c r="F39" s="211"/>
      <c r="G39" s="196">
        <v>2.5</v>
      </c>
      <c r="H39" s="185">
        <f t="shared" si="3"/>
        <v>2.875</v>
      </c>
      <c r="I39" s="185">
        <f t="shared" si="4"/>
        <v>3250</v>
      </c>
      <c r="J39" s="189">
        <f t="shared" si="5"/>
        <v>3737.4999999999995</v>
      </c>
    </row>
    <row r="40" spans="1:10" ht="39.95" customHeight="1">
      <c r="A40" s="172">
        <v>19</v>
      </c>
      <c r="B40" s="173" t="s">
        <v>155</v>
      </c>
      <c r="C40" s="174">
        <v>100</v>
      </c>
      <c r="D40" s="215" t="s">
        <v>84</v>
      </c>
      <c r="E40" s="216" t="s">
        <v>84</v>
      </c>
      <c r="F40" s="211"/>
      <c r="G40" s="196">
        <v>15.96</v>
      </c>
      <c r="H40" s="185">
        <f t="shared" si="3"/>
        <v>18.354</v>
      </c>
      <c r="I40" s="185">
        <f t="shared" si="4"/>
        <v>1596</v>
      </c>
      <c r="J40" s="189">
        <f t="shared" si="5"/>
        <v>1835.3999999999999</v>
      </c>
    </row>
    <row r="41" spans="1:10" ht="39.95" customHeight="1">
      <c r="A41" s="172">
        <v>20</v>
      </c>
      <c r="B41" s="173" t="s">
        <v>147</v>
      </c>
      <c r="C41" s="174">
        <v>100</v>
      </c>
      <c r="D41" s="215" t="s">
        <v>84</v>
      </c>
      <c r="E41" s="216" t="s">
        <v>84</v>
      </c>
      <c r="F41" s="211"/>
      <c r="G41" s="196">
        <v>28.99</v>
      </c>
      <c r="H41" s="185">
        <f t="shared" si="3"/>
        <v>33.338499999999996</v>
      </c>
      <c r="I41" s="185">
        <f t="shared" si="4"/>
        <v>2899</v>
      </c>
      <c r="J41" s="189">
        <f t="shared" si="5"/>
        <v>3333.85</v>
      </c>
    </row>
    <row r="42" spans="1:10" ht="39.95" customHeight="1">
      <c r="A42" s="175">
        <v>21</v>
      </c>
      <c r="B42" s="173" t="s">
        <v>151</v>
      </c>
      <c r="C42" s="174">
        <v>2000</v>
      </c>
      <c r="D42" s="215" t="s">
        <v>92</v>
      </c>
      <c r="E42" s="216" t="s">
        <v>92</v>
      </c>
      <c r="F42" s="211"/>
      <c r="G42" s="196">
        <v>0.22</v>
      </c>
      <c r="H42" s="185">
        <f t="shared" si="3"/>
        <v>0.253</v>
      </c>
      <c r="I42" s="185">
        <f t="shared" si="4"/>
        <v>440</v>
      </c>
      <c r="J42" s="189">
        <f t="shared" si="5"/>
        <v>505.99999999999994</v>
      </c>
    </row>
    <row r="43" spans="1:10" ht="39.95" customHeight="1">
      <c r="A43" s="172">
        <v>22</v>
      </c>
      <c r="B43" s="173" t="s">
        <v>148</v>
      </c>
      <c r="C43" s="174">
        <v>450</v>
      </c>
      <c r="D43" s="215" t="s">
        <v>84</v>
      </c>
      <c r="E43" s="216" t="s">
        <v>84</v>
      </c>
      <c r="F43" s="211"/>
      <c r="G43" s="196">
        <v>1.94</v>
      </c>
      <c r="H43" s="185">
        <f t="shared" si="3"/>
        <v>2.231</v>
      </c>
      <c r="I43" s="185">
        <f t="shared" si="4"/>
        <v>873</v>
      </c>
      <c r="J43" s="189">
        <f t="shared" si="5"/>
        <v>1003.9499999999999</v>
      </c>
    </row>
    <row r="44" spans="1:10" ht="39.95" customHeight="1">
      <c r="A44" s="172">
        <v>23</v>
      </c>
      <c r="B44" s="173" t="s">
        <v>147</v>
      </c>
      <c r="C44" s="174">
        <v>100</v>
      </c>
      <c r="D44" s="215" t="s">
        <v>84</v>
      </c>
      <c r="E44" s="216" t="s">
        <v>84</v>
      </c>
      <c r="F44" s="211"/>
      <c r="G44" s="196">
        <v>4.29</v>
      </c>
      <c r="H44" s="185">
        <f t="shared" si="3"/>
        <v>4.9334999999999996</v>
      </c>
      <c r="I44" s="185">
        <f t="shared" si="4"/>
        <v>429</v>
      </c>
      <c r="J44" s="189">
        <f t="shared" si="5"/>
        <v>493.34999999999997</v>
      </c>
    </row>
    <row r="45" spans="1:10" ht="39.95" customHeight="1">
      <c r="A45" s="175">
        <v>24</v>
      </c>
      <c r="B45" s="173" t="s">
        <v>145</v>
      </c>
      <c r="C45" s="174">
        <v>2000</v>
      </c>
      <c r="D45" s="215" t="s">
        <v>142</v>
      </c>
      <c r="E45" s="216" t="s">
        <v>142</v>
      </c>
      <c r="F45" s="211"/>
      <c r="G45" s="196">
        <v>10.06</v>
      </c>
      <c r="H45" s="185">
        <f t="shared" si="3"/>
        <v>11.568999999999999</v>
      </c>
      <c r="I45" s="185">
        <f t="shared" si="4"/>
        <v>20120</v>
      </c>
      <c r="J45" s="189">
        <f t="shared" si="5"/>
        <v>23138</v>
      </c>
    </row>
    <row r="46" spans="1:10" ht="39.95" customHeight="1">
      <c r="A46" s="172">
        <v>25</v>
      </c>
      <c r="B46" s="173" t="s">
        <v>141</v>
      </c>
      <c r="C46" s="174">
        <v>70</v>
      </c>
      <c r="D46" s="215" t="s">
        <v>138</v>
      </c>
      <c r="E46" s="216" t="s">
        <v>138</v>
      </c>
      <c r="F46" s="211"/>
      <c r="G46" s="196">
        <v>207.13</v>
      </c>
      <c r="H46" s="185">
        <f t="shared" si="3"/>
        <v>238.19949999999997</v>
      </c>
      <c r="I46" s="185">
        <f t="shared" si="4"/>
        <v>14499.1</v>
      </c>
      <c r="J46" s="189">
        <f t="shared" si="5"/>
        <v>16673.965</v>
      </c>
    </row>
    <row r="47" spans="1:10" ht="39.95" customHeight="1">
      <c r="A47" s="172">
        <v>26</v>
      </c>
      <c r="B47" s="173" t="s">
        <v>137</v>
      </c>
      <c r="C47" s="174">
        <v>10</v>
      </c>
      <c r="D47" s="215" t="s">
        <v>84</v>
      </c>
      <c r="E47" s="216" t="s">
        <v>84</v>
      </c>
      <c r="F47" s="211"/>
      <c r="G47" s="196">
        <v>535.92</v>
      </c>
      <c r="H47" s="185">
        <f t="shared" si="3"/>
        <v>616.3079999999999</v>
      </c>
      <c r="I47" s="185">
        <f t="shared" si="4"/>
        <v>5359.2</v>
      </c>
      <c r="J47" s="189">
        <f t="shared" si="5"/>
        <v>6163.079999999999</v>
      </c>
    </row>
    <row r="48" spans="1:10" ht="39.95" customHeight="1">
      <c r="A48" s="175">
        <v>27</v>
      </c>
      <c r="B48" s="173" t="s">
        <v>134</v>
      </c>
      <c r="C48" s="174">
        <v>450</v>
      </c>
      <c r="D48" s="215" t="s">
        <v>92</v>
      </c>
      <c r="E48" s="216" t="s">
        <v>92</v>
      </c>
      <c r="F48" s="211"/>
      <c r="G48" s="196">
        <v>6.95</v>
      </c>
      <c r="H48" s="185">
        <f t="shared" si="3"/>
        <v>7.9925</v>
      </c>
      <c r="I48" s="185">
        <f t="shared" si="4"/>
        <v>3127.5</v>
      </c>
      <c r="J48" s="189">
        <f t="shared" si="5"/>
        <v>3596.6249999999995</v>
      </c>
    </row>
    <row r="49" spans="1:10" ht="39.95" customHeight="1">
      <c r="A49" s="172">
        <v>28</v>
      </c>
      <c r="B49" s="173" t="s">
        <v>131</v>
      </c>
      <c r="C49" s="174">
        <v>30</v>
      </c>
      <c r="D49" s="215" t="s">
        <v>84</v>
      </c>
      <c r="E49" s="216" t="s">
        <v>84</v>
      </c>
      <c r="F49" s="211"/>
      <c r="G49" s="196">
        <v>48.62</v>
      </c>
      <c r="H49" s="185">
        <f t="shared" si="3"/>
        <v>55.91299999999999</v>
      </c>
      <c r="I49" s="185">
        <f t="shared" si="4"/>
        <v>1458.6</v>
      </c>
      <c r="J49" s="189">
        <f t="shared" si="5"/>
        <v>1677.3899999999999</v>
      </c>
    </row>
    <row r="50" spans="1:10" ht="39.95" customHeight="1">
      <c r="A50" s="172">
        <v>29</v>
      </c>
      <c r="B50" s="173" t="s">
        <v>128</v>
      </c>
      <c r="C50" s="174">
        <v>500</v>
      </c>
      <c r="D50" s="215" t="s">
        <v>92</v>
      </c>
      <c r="E50" s="216" t="s">
        <v>92</v>
      </c>
      <c r="F50" s="211"/>
      <c r="G50" s="196">
        <v>2.65</v>
      </c>
      <c r="H50" s="185">
        <f t="shared" si="3"/>
        <v>3.0475</v>
      </c>
      <c r="I50" s="185">
        <f t="shared" si="4"/>
        <v>1325</v>
      </c>
      <c r="J50" s="189">
        <f t="shared" si="5"/>
        <v>1523.7499999999998</v>
      </c>
    </row>
    <row r="51" spans="1:10" ht="51" customHeight="1">
      <c r="A51" s="175">
        <v>30</v>
      </c>
      <c r="B51" s="173" t="s">
        <v>123</v>
      </c>
      <c r="C51" s="174">
        <v>7</v>
      </c>
      <c r="D51" s="215" t="s">
        <v>120</v>
      </c>
      <c r="E51" s="216" t="s">
        <v>120</v>
      </c>
      <c r="F51" s="211"/>
      <c r="G51" s="196">
        <v>197.05</v>
      </c>
      <c r="H51" s="185">
        <f t="shared" si="3"/>
        <v>226.6075</v>
      </c>
      <c r="I51" s="185">
        <f t="shared" si="4"/>
        <v>1379.3500000000001</v>
      </c>
      <c r="J51" s="189">
        <f t="shared" si="5"/>
        <v>1586.2525</v>
      </c>
    </row>
    <row r="52" spans="1:10" ht="39.95" customHeight="1">
      <c r="A52" s="172">
        <v>31</v>
      </c>
      <c r="B52" s="173" t="s">
        <v>119</v>
      </c>
      <c r="C52" s="174">
        <v>2500</v>
      </c>
      <c r="D52" s="215" t="s">
        <v>92</v>
      </c>
      <c r="E52" s="216" t="s">
        <v>92</v>
      </c>
      <c r="F52" s="211"/>
      <c r="G52" s="196">
        <v>1.33</v>
      </c>
      <c r="H52" s="185">
        <f t="shared" si="3"/>
        <v>1.5294999999999999</v>
      </c>
      <c r="I52" s="185">
        <f t="shared" si="4"/>
        <v>3325</v>
      </c>
      <c r="J52" s="189">
        <f t="shared" si="5"/>
        <v>3823.7499999999995</v>
      </c>
    </row>
    <row r="53" spans="1:10" ht="39.95" customHeight="1">
      <c r="A53" s="172">
        <v>32</v>
      </c>
      <c r="B53" s="173" t="s">
        <v>118</v>
      </c>
      <c r="C53" s="174">
        <v>2500</v>
      </c>
      <c r="D53" s="215" t="s">
        <v>92</v>
      </c>
      <c r="E53" s="216" t="s">
        <v>92</v>
      </c>
      <c r="F53" s="211"/>
      <c r="G53" s="196">
        <v>1.33</v>
      </c>
      <c r="H53" s="185">
        <f t="shared" si="3"/>
        <v>1.5294999999999999</v>
      </c>
      <c r="I53" s="185">
        <f t="shared" si="4"/>
        <v>3325</v>
      </c>
      <c r="J53" s="189">
        <f t="shared" si="5"/>
        <v>3823.7499999999995</v>
      </c>
    </row>
    <row r="54" spans="1:10" ht="39.95" customHeight="1">
      <c r="A54" s="175">
        <v>33</v>
      </c>
      <c r="B54" s="173" t="s">
        <v>117</v>
      </c>
      <c r="C54" s="174">
        <v>3000</v>
      </c>
      <c r="D54" s="215" t="s">
        <v>92</v>
      </c>
      <c r="E54" s="216" t="s">
        <v>92</v>
      </c>
      <c r="F54" s="211"/>
      <c r="G54" s="196">
        <v>1.54</v>
      </c>
      <c r="H54" s="185">
        <f t="shared" si="3"/>
        <v>1.771</v>
      </c>
      <c r="I54" s="185">
        <f t="shared" si="4"/>
        <v>4620</v>
      </c>
      <c r="J54" s="189">
        <f t="shared" si="5"/>
        <v>5313</v>
      </c>
    </row>
    <row r="55" spans="1:10" ht="39.95" customHeight="1">
      <c r="A55" s="172">
        <v>34</v>
      </c>
      <c r="B55" s="173" t="s">
        <v>116</v>
      </c>
      <c r="C55" s="174">
        <v>3000</v>
      </c>
      <c r="D55" s="215" t="s">
        <v>92</v>
      </c>
      <c r="E55" s="216" t="s">
        <v>92</v>
      </c>
      <c r="F55" s="211"/>
      <c r="G55" s="196">
        <v>1.54</v>
      </c>
      <c r="H55" s="185">
        <f t="shared" si="3"/>
        <v>1.771</v>
      </c>
      <c r="I55" s="185">
        <f t="shared" si="4"/>
        <v>4620</v>
      </c>
      <c r="J55" s="189">
        <f t="shared" si="5"/>
        <v>5313</v>
      </c>
    </row>
    <row r="56" spans="1:10" ht="39.95" customHeight="1">
      <c r="A56" s="172">
        <v>35</v>
      </c>
      <c r="B56" s="173" t="s">
        <v>115</v>
      </c>
      <c r="C56" s="174">
        <v>3000</v>
      </c>
      <c r="D56" s="215" t="s">
        <v>92</v>
      </c>
      <c r="E56" s="216" t="s">
        <v>92</v>
      </c>
      <c r="F56" s="211"/>
      <c r="G56" s="196">
        <v>1.54</v>
      </c>
      <c r="H56" s="185">
        <f t="shared" si="3"/>
        <v>1.771</v>
      </c>
      <c r="I56" s="185">
        <f t="shared" si="4"/>
        <v>4620</v>
      </c>
      <c r="J56" s="189">
        <f t="shared" si="5"/>
        <v>5313</v>
      </c>
    </row>
    <row r="57" spans="1:10" ht="39.95" customHeight="1">
      <c r="A57" s="175">
        <v>36</v>
      </c>
      <c r="B57" s="173" t="s">
        <v>114</v>
      </c>
      <c r="C57" s="174">
        <v>3000</v>
      </c>
      <c r="D57" s="215" t="s">
        <v>92</v>
      </c>
      <c r="E57" s="216" t="s">
        <v>92</v>
      </c>
      <c r="F57" s="211"/>
      <c r="G57" s="196">
        <v>1.54</v>
      </c>
      <c r="H57" s="185">
        <f t="shared" si="3"/>
        <v>1.771</v>
      </c>
      <c r="I57" s="185">
        <f t="shared" si="4"/>
        <v>4620</v>
      </c>
      <c r="J57" s="189">
        <f t="shared" si="5"/>
        <v>5313</v>
      </c>
    </row>
    <row r="58" spans="1:10" ht="39.95" customHeight="1">
      <c r="A58" s="172">
        <v>37</v>
      </c>
      <c r="B58" s="173" t="s">
        <v>109</v>
      </c>
      <c r="C58" s="174" t="s">
        <v>108</v>
      </c>
      <c r="D58" s="215" t="s">
        <v>84</v>
      </c>
      <c r="E58" s="216" t="s">
        <v>84</v>
      </c>
      <c r="F58" s="211"/>
      <c r="G58" s="201">
        <v>74.93</v>
      </c>
      <c r="H58" s="202">
        <f t="shared" si="3"/>
        <v>86.1695</v>
      </c>
      <c r="I58" s="202">
        <f>G58*6</f>
        <v>449.58000000000004</v>
      </c>
      <c r="J58" s="189">
        <f t="shared" si="5"/>
        <v>517.017</v>
      </c>
    </row>
    <row r="59" spans="1:10" ht="39.95" customHeight="1">
      <c r="A59" s="172">
        <v>38</v>
      </c>
      <c r="B59" s="173" t="s">
        <v>105</v>
      </c>
      <c r="C59" s="174">
        <v>60</v>
      </c>
      <c r="D59" s="215" t="s">
        <v>92</v>
      </c>
      <c r="E59" s="216" t="s">
        <v>92</v>
      </c>
      <c r="F59" s="211"/>
      <c r="G59" s="196">
        <v>10.5</v>
      </c>
      <c r="H59" s="185">
        <f t="shared" si="3"/>
        <v>12.075</v>
      </c>
      <c r="I59" s="185">
        <f t="shared" si="4"/>
        <v>630</v>
      </c>
      <c r="J59" s="189">
        <f t="shared" si="5"/>
        <v>724.5</v>
      </c>
    </row>
    <row r="60" spans="1:10" ht="39.95" customHeight="1">
      <c r="A60" s="175">
        <v>39</v>
      </c>
      <c r="B60" s="173" t="s">
        <v>103</v>
      </c>
      <c r="C60" s="174">
        <v>500</v>
      </c>
      <c r="D60" s="215" t="s">
        <v>92</v>
      </c>
      <c r="E60" s="216" t="s">
        <v>92</v>
      </c>
      <c r="F60" s="211"/>
      <c r="G60" s="196">
        <v>12.26</v>
      </c>
      <c r="H60" s="185">
        <f t="shared" si="3"/>
        <v>14.098999999999998</v>
      </c>
      <c r="I60" s="185">
        <f t="shared" si="4"/>
        <v>6130</v>
      </c>
      <c r="J60" s="189">
        <f t="shared" si="5"/>
        <v>7049.499999999999</v>
      </c>
    </row>
    <row r="61" spans="1:10" ht="39.95" customHeight="1">
      <c r="A61" s="172">
        <v>40</v>
      </c>
      <c r="B61" s="173" t="s">
        <v>98</v>
      </c>
      <c r="C61" s="174">
        <v>300</v>
      </c>
      <c r="D61" s="215" t="s">
        <v>92</v>
      </c>
      <c r="E61" s="216" t="s">
        <v>92</v>
      </c>
      <c r="F61" s="211"/>
      <c r="G61" s="196">
        <v>15.5</v>
      </c>
      <c r="H61" s="185">
        <f t="shared" si="3"/>
        <v>17.825</v>
      </c>
      <c r="I61" s="185">
        <f t="shared" si="4"/>
        <v>4650</v>
      </c>
      <c r="J61" s="189">
        <f t="shared" si="5"/>
        <v>5347.5</v>
      </c>
    </row>
    <row r="62" spans="1:10" ht="39.95" customHeight="1">
      <c r="A62" s="172">
        <v>41</v>
      </c>
      <c r="B62" s="173" t="s">
        <v>97</v>
      </c>
      <c r="C62" s="174">
        <v>800</v>
      </c>
      <c r="D62" s="215" t="s">
        <v>92</v>
      </c>
      <c r="E62" s="216" t="s">
        <v>92</v>
      </c>
      <c r="F62" s="211"/>
      <c r="G62" s="196">
        <v>10.16</v>
      </c>
      <c r="H62" s="185">
        <f t="shared" si="3"/>
        <v>11.684</v>
      </c>
      <c r="I62" s="185">
        <f t="shared" si="4"/>
        <v>8128</v>
      </c>
      <c r="J62" s="189">
        <f t="shared" si="5"/>
        <v>9347.199999999999</v>
      </c>
    </row>
    <row r="63" spans="1:10" ht="39.95" customHeight="1">
      <c r="A63" s="175">
        <v>42</v>
      </c>
      <c r="B63" s="173" t="s">
        <v>91</v>
      </c>
      <c r="C63" s="174">
        <v>2</v>
      </c>
      <c r="D63" s="215" t="s">
        <v>84</v>
      </c>
      <c r="E63" s="216" t="s">
        <v>84</v>
      </c>
      <c r="F63" s="211"/>
      <c r="G63" s="196">
        <v>633.36</v>
      </c>
      <c r="H63" s="185">
        <f t="shared" si="3"/>
        <v>728.3639999999999</v>
      </c>
      <c r="I63" s="185">
        <f t="shared" si="4"/>
        <v>1266.72</v>
      </c>
      <c r="J63" s="189">
        <f t="shared" si="5"/>
        <v>1456.7279999999998</v>
      </c>
    </row>
    <row r="64" spans="1:10" ht="39.95" customHeight="1">
      <c r="A64" s="172">
        <v>43</v>
      </c>
      <c r="B64" s="173" t="s">
        <v>90</v>
      </c>
      <c r="C64" s="174" t="s">
        <v>89</v>
      </c>
      <c r="D64" s="215" t="s">
        <v>84</v>
      </c>
      <c r="E64" s="216" t="s">
        <v>84</v>
      </c>
      <c r="F64" s="211"/>
      <c r="G64" s="201">
        <v>633.36</v>
      </c>
      <c r="H64" s="202">
        <f t="shared" si="3"/>
        <v>728.3639999999999</v>
      </c>
      <c r="I64" s="202">
        <f>G64*18</f>
        <v>11400.48</v>
      </c>
      <c r="J64" s="189">
        <f t="shared" si="5"/>
        <v>13110.551999999998</v>
      </c>
    </row>
    <row r="65" spans="1:10" ht="81" customHeight="1">
      <c r="A65" s="172">
        <v>44</v>
      </c>
      <c r="B65" s="173" t="s">
        <v>82</v>
      </c>
      <c r="C65" s="174">
        <v>1000</v>
      </c>
      <c r="D65" s="215" t="s">
        <v>75</v>
      </c>
      <c r="E65" s="216" t="s">
        <v>75</v>
      </c>
      <c r="F65" s="211"/>
      <c r="G65" s="196">
        <v>41.08</v>
      </c>
      <c r="H65" s="185">
        <f t="shared" si="3"/>
        <v>47.242</v>
      </c>
      <c r="I65" s="185">
        <f t="shared" si="4"/>
        <v>41080</v>
      </c>
      <c r="J65" s="189">
        <f t="shared" si="5"/>
        <v>47241.99999999999</v>
      </c>
    </row>
    <row r="66" spans="1:10" ht="84.75" customHeight="1" thickBot="1">
      <c r="A66" s="176">
        <v>45</v>
      </c>
      <c r="B66" s="159" t="s">
        <v>80</v>
      </c>
      <c r="C66" s="177">
        <v>1500</v>
      </c>
      <c r="D66" s="217" t="s">
        <v>75</v>
      </c>
      <c r="E66" s="218" t="s">
        <v>75</v>
      </c>
      <c r="F66" s="212"/>
      <c r="G66" s="197">
        <v>34.25</v>
      </c>
      <c r="H66" s="190">
        <f t="shared" si="3"/>
        <v>39.387499999999996</v>
      </c>
      <c r="I66" s="190">
        <f t="shared" si="4"/>
        <v>51375</v>
      </c>
      <c r="J66" s="191">
        <f t="shared" si="5"/>
        <v>59081.24999999999</v>
      </c>
    </row>
    <row r="67" spans="1:13" ht="12.75" thickBot="1">
      <c r="A67" s="225" t="s">
        <v>209</v>
      </c>
      <c r="B67" s="226"/>
      <c r="C67" s="226"/>
      <c r="D67" s="226"/>
      <c r="E67" s="226"/>
      <c r="F67" s="226"/>
      <c r="G67" s="226"/>
      <c r="H67" s="230"/>
      <c r="I67" s="198">
        <f>SUM(I22:I66)</f>
        <v>264114.48</v>
      </c>
      <c r="J67" s="199">
        <f>SUM(J22:J66)</f>
        <v>303731.652</v>
      </c>
      <c r="L67" s="203"/>
      <c r="M67" s="203"/>
    </row>
    <row r="69" spans="2:3" ht="15">
      <c r="B69" s="164" t="s">
        <v>16</v>
      </c>
      <c r="C69" s="165"/>
    </row>
    <row r="70" spans="2:3" ht="15">
      <c r="B70" s="164" t="s">
        <v>17</v>
      </c>
      <c r="C70" s="164" t="s">
        <v>18</v>
      </c>
    </row>
    <row r="71" spans="2:3" ht="15">
      <c r="B71" s="164" t="s">
        <v>19</v>
      </c>
      <c r="C71" s="164" t="s">
        <v>20</v>
      </c>
    </row>
    <row r="72" spans="2:3" ht="15">
      <c r="B72" s="164" t="s">
        <v>21</v>
      </c>
      <c r="C72" s="164" t="s">
        <v>22</v>
      </c>
    </row>
    <row r="73" spans="2:3" ht="15">
      <c r="B73" s="164" t="s">
        <v>23</v>
      </c>
      <c r="C73" s="164" t="s">
        <v>26</v>
      </c>
    </row>
    <row r="74" spans="2:3" ht="15">
      <c r="B74" s="164" t="s">
        <v>24</v>
      </c>
      <c r="C74" s="164" t="s">
        <v>25</v>
      </c>
    </row>
  </sheetData>
  <mergeCells count="56">
    <mergeCell ref="A67:H67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C16:M16"/>
    <mergeCell ref="D20:E20"/>
    <mergeCell ref="G20:J20"/>
    <mergeCell ref="C3:M3"/>
    <mergeCell ref="A14:H14"/>
    <mergeCell ref="G7:J7"/>
    <mergeCell ref="F9:F13"/>
    <mergeCell ref="D7:E7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6:E56"/>
    <mergeCell ref="D47:E47"/>
    <mergeCell ref="D48:E48"/>
    <mergeCell ref="D49:E49"/>
    <mergeCell ref="D50:E50"/>
    <mergeCell ref="D51:E51"/>
    <mergeCell ref="F22:F66"/>
    <mergeCell ref="D21:E21"/>
    <mergeCell ref="D62:E62"/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52:E52"/>
    <mergeCell ref="D53:E53"/>
    <mergeCell ref="D54:E54"/>
    <mergeCell ref="D55:E55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vichovah</cp:lastModifiedBy>
  <cp:lastPrinted>2018-01-22T10:59:30Z</cp:lastPrinted>
  <dcterms:created xsi:type="dcterms:W3CDTF">2013-01-15T09:40:53Z</dcterms:created>
  <dcterms:modified xsi:type="dcterms:W3CDTF">2018-01-22T12:11:50Z</dcterms:modified>
  <cp:category/>
  <cp:version/>
  <cp:contentType/>
  <cp:contentStatus/>
</cp:coreProperties>
</file>