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Dokumenty\Y-Ž\Svoboda\NOVÁ\"/>
    </mc:Choice>
  </mc:AlternateContent>
  <bookViews>
    <workbookView xWindow="0" yWindow="0" windowWidth="0" windowHeight="0"/>
  </bookViews>
  <sheets>
    <sheet name="Rekapitulace stavby" sheetId="1" r:id="rId1"/>
    <sheet name="SO 00 - Vedlejší rozpočto..." sheetId="2" r:id="rId2"/>
    <sheet name="SO 01 - SO 01" sheetId="3" r:id="rId3"/>
    <sheet name="SO 02 - SO 02" sheetId="4" r:id="rId4"/>
    <sheet name="SO 03 - SO 03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'SO 00 - Vedlejší rozpočto...'!$C$119:$K$138</definedName>
    <definedName name="_xlnm.Print_Area" localSheetId="1">'SO 00 - Vedlejší rozpočto...'!$C$4:$J$76,'SO 00 - Vedlejší rozpočto...'!$C$82:$J$101,'SO 00 - Vedlejší rozpočto...'!$C$107:$J$138</definedName>
    <definedName name="_xlnm.Print_Titles" localSheetId="1">'SO 00 - Vedlejší rozpočto...'!$119:$119</definedName>
    <definedName name="_xlnm._FilterDatabase" localSheetId="2" hidden="1">'SO 01 - SO 01'!$C$132:$K$888</definedName>
    <definedName name="_xlnm.Print_Area" localSheetId="2">'SO 01 - SO 01'!$C$4:$J$76,'SO 01 - SO 01'!$C$82:$J$114,'SO 01 - SO 01'!$C$120:$J$888</definedName>
    <definedName name="_xlnm.Print_Titles" localSheetId="2">'SO 01 - SO 01'!$132:$132</definedName>
    <definedName name="_xlnm._FilterDatabase" localSheetId="3" hidden="1">'SO 02 - SO 02'!$C$130:$K$453</definedName>
    <definedName name="_xlnm.Print_Area" localSheetId="3">'SO 02 - SO 02'!$C$4:$J$76,'SO 02 - SO 02'!$C$82:$J$112,'SO 02 - SO 02'!$C$118:$J$453</definedName>
    <definedName name="_xlnm.Print_Titles" localSheetId="3">'SO 02 - SO 02'!$130:$130</definedName>
    <definedName name="_xlnm._FilterDatabase" localSheetId="4" hidden="1">'SO 03 - SO 03'!$C$127:$K$277</definedName>
    <definedName name="_xlnm.Print_Area" localSheetId="4">'SO 03 - SO 03'!$C$4:$J$76,'SO 03 - SO 03'!$C$82:$J$109,'SO 03 - SO 03'!$C$115:$J$277</definedName>
    <definedName name="_xlnm.Print_Titles" localSheetId="4">'SO 03 - SO 03'!$127:$127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276"/>
  <c r="BH276"/>
  <c r="BG276"/>
  <c r="BF276"/>
  <c r="T276"/>
  <c r="T275"/>
  <c r="R276"/>
  <c r="R275"/>
  <c r="P276"/>
  <c r="P275"/>
  <c r="BI273"/>
  <c r="BH273"/>
  <c r="BG273"/>
  <c r="BF273"/>
  <c r="T273"/>
  <c r="T272"/>
  <c r="R273"/>
  <c r="R272"/>
  <c r="P273"/>
  <c r="P272"/>
  <c r="BI270"/>
  <c r="BH270"/>
  <c r="BG270"/>
  <c r="BF270"/>
  <c r="T270"/>
  <c r="R270"/>
  <c r="P270"/>
  <c r="BI268"/>
  <c r="BH268"/>
  <c r="BG268"/>
  <c r="BF268"/>
  <c r="T268"/>
  <c r="R268"/>
  <c r="P268"/>
  <c r="BI264"/>
  <c r="BH264"/>
  <c r="BG264"/>
  <c r="BF264"/>
  <c r="T264"/>
  <c r="R264"/>
  <c r="P264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3"/>
  <c r="BH253"/>
  <c r="BG253"/>
  <c r="BF253"/>
  <c r="T253"/>
  <c r="R253"/>
  <c r="P253"/>
  <c r="BI251"/>
  <c r="BH251"/>
  <c r="BG251"/>
  <c r="BF251"/>
  <c r="T251"/>
  <c r="R251"/>
  <c r="P251"/>
  <c r="BI247"/>
  <c r="BH247"/>
  <c r="BG247"/>
  <c r="BF247"/>
  <c r="T247"/>
  <c r="R247"/>
  <c r="P247"/>
  <c r="BI244"/>
  <c r="BH244"/>
  <c r="BG244"/>
  <c r="BF244"/>
  <c r="T244"/>
  <c r="R244"/>
  <c r="P244"/>
  <c r="BI239"/>
  <c r="BH239"/>
  <c r="BG239"/>
  <c r="BF239"/>
  <c r="T239"/>
  <c r="R239"/>
  <c r="P239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27"/>
  <c r="BH227"/>
  <c r="BG227"/>
  <c r="BF227"/>
  <c r="T227"/>
  <c r="R227"/>
  <c r="P227"/>
  <c r="BI225"/>
  <c r="BH225"/>
  <c r="BG225"/>
  <c r="BF225"/>
  <c r="T225"/>
  <c r="R225"/>
  <c r="P225"/>
  <c r="BI222"/>
  <c r="BH222"/>
  <c r="BG222"/>
  <c r="BF222"/>
  <c r="T222"/>
  <c r="T221"/>
  <c r="R222"/>
  <c r="R221"/>
  <c r="P222"/>
  <c r="P221"/>
  <c r="BI216"/>
  <c r="BH216"/>
  <c r="BG216"/>
  <c r="BF216"/>
  <c r="T216"/>
  <c r="R216"/>
  <c r="P216"/>
  <c r="BI212"/>
  <c r="BH212"/>
  <c r="BG212"/>
  <c r="BF212"/>
  <c r="T212"/>
  <c r="R212"/>
  <c r="P212"/>
  <c r="BI207"/>
  <c r="BH207"/>
  <c r="BG207"/>
  <c r="BF207"/>
  <c r="T207"/>
  <c r="R207"/>
  <c r="P207"/>
  <c r="BI203"/>
  <c r="BH203"/>
  <c r="BG203"/>
  <c r="BF203"/>
  <c r="T203"/>
  <c r="R203"/>
  <c r="P203"/>
  <c r="BI198"/>
  <c r="BH198"/>
  <c r="BG198"/>
  <c r="BF198"/>
  <c r="T198"/>
  <c r="R198"/>
  <c r="P198"/>
  <c r="BI194"/>
  <c r="BH194"/>
  <c r="BG194"/>
  <c r="BF194"/>
  <c r="T194"/>
  <c r="R194"/>
  <c r="P194"/>
  <c r="BI188"/>
  <c r="BH188"/>
  <c r="BG188"/>
  <c r="BF188"/>
  <c r="T188"/>
  <c r="T187"/>
  <c r="R188"/>
  <c r="R187"/>
  <c r="P188"/>
  <c r="P187"/>
  <c r="BI183"/>
  <c r="BH183"/>
  <c r="BG183"/>
  <c r="BF183"/>
  <c r="T183"/>
  <c r="R183"/>
  <c r="P183"/>
  <c r="BI181"/>
  <c r="BH181"/>
  <c r="BG181"/>
  <c r="BF181"/>
  <c r="T181"/>
  <c r="R181"/>
  <c r="P181"/>
  <c r="BI177"/>
  <c r="BH177"/>
  <c r="BG177"/>
  <c r="BF177"/>
  <c r="T177"/>
  <c r="R177"/>
  <c r="P177"/>
  <c r="BI172"/>
  <c r="BH172"/>
  <c r="BG172"/>
  <c r="BF172"/>
  <c r="T172"/>
  <c r="R172"/>
  <c r="P172"/>
  <c r="BI170"/>
  <c r="BH170"/>
  <c r="BG170"/>
  <c r="BF170"/>
  <c r="T170"/>
  <c r="R170"/>
  <c r="P170"/>
  <c r="BI166"/>
  <c r="BH166"/>
  <c r="BG166"/>
  <c r="BF166"/>
  <c r="T166"/>
  <c r="R166"/>
  <c r="P166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2"/>
  <c r="BH152"/>
  <c r="BG152"/>
  <c r="BF152"/>
  <c r="T152"/>
  <c r="R152"/>
  <c r="P152"/>
  <c r="BI146"/>
  <c r="BH146"/>
  <c r="BG146"/>
  <c r="BF146"/>
  <c r="T146"/>
  <c r="R146"/>
  <c r="P146"/>
  <c r="BI140"/>
  <c r="BH140"/>
  <c r="BG140"/>
  <c r="BF140"/>
  <c r="T140"/>
  <c r="R140"/>
  <c r="P140"/>
  <c r="BI138"/>
  <c r="BH138"/>
  <c r="BG138"/>
  <c r="BF138"/>
  <c r="T138"/>
  <c r="R138"/>
  <c r="P138"/>
  <c r="BI131"/>
  <c r="BH131"/>
  <c r="BG131"/>
  <c r="BF131"/>
  <c r="T131"/>
  <c r="R131"/>
  <c r="P131"/>
  <c r="F122"/>
  <c r="E120"/>
  <c r="F89"/>
  <c r="E87"/>
  <c r="J24"/>
  <c r="E24"/>
  <c r="J125"/>
  <c r="J23"/>
  <c r="J21"/>
  <c r="E21"/>
  <c r="J91"/>
  <c r="J20"/>
  <c r="J18"/>
  <c r="E18"/>
  <c r="F125"/>
  <c r="J17"/>
  <c r="J15"/>
  <c r="E15"/>
  <c r="F124"/>
  <c r="J14"/>
  <c r="J12"/>
  <c r="J122"/>
  <c r="E7"/>
  <c r="E118"/>
  <c i="4" r="J37"/>
  <c r="J36"/>
  <c i="1" r="AY97"/>
  <c i="4" r="J35"/>
  <c i="1" r="AX97"/>
  <c i="4" r="BI452"/>
  <c r="BH452"/>
  <c r="BG452"/>
  <c r="BF452"/>
  <c r="T452"/>
  <c r="T451"/>
  <c r="R452"/>
  <c r="R451"/>
  <c r="P452"/>
  <c r="P451"/>
  <c r="BI449"/>
  <c r="BH449"/>
  <c r="BG449"/>
  <c r="BF449"/>
  <c r="T449"/>
  <c r="R449"/>
  <c r="P449"/>
  <c r="BI447"/>
  <c r="BH447"/>
  <c r="BG447"/>
  <c r="BF447"/>
  <c r="T447"/>
  <c r="R447"/>
  <c r="P447"/>
  <c r="BI429"/>
  <c r="BH429"/>
  <c r="BG429"/>
  <c r="BF429"/>
  <c r="T429"/>
  <c r="T411"/>
  <c r="R429"/>
  <c r="R411"/>
  <c r="P429"/>
  <c r="P411"/>
  <c r="BI412"/>
  <c r="BH412"/>
  <c r="BG412"/>
  <c r="BF412"/>
  <c r="T412"/>
  <c r="R412"/>
  <c r="P412"/>
  <c r="BI409"/>
  <c r="BH409"/>
  <c r="BG409"/>
  <c r="BF409"/>
  <c r="T409"/>
  <c r="R409"/>
  <c r="P409"/>
  <c r="BI407"/>
  <c r="BH407"/>
  <c r="BG407"/>
  <c r="BF407"/>
  <c r="T407"/>
  <c r="R407"/>
  <c r="P407"/>
  <c r="BI403"/>
  <c r="BH403"/>
  <c r="BG403"/>
  <c r="BF403"/>
  <c r="T403"/>
  <c r="R403"/>
  <c r="P403"/>
  <c r="BI397"/>
  <c r="BH397"/>
  <c r="BG397"/>
  <c r="BF397"/>
  <c r="T397"/>
  <c r="R397"/>
  <c r="P397"/>
  <c r="BI392"/>
  <c r="BH392"/>
  <c r="BG392"/>
  <c r="BF392"/>
  <c r="T392"/>
  <c r="R392"/>
  <c r="P392"/>
  <c r="BI390"/>
  <c r="BH390"/>
  <c r="BG390"/>
  <c r="BF390"/>
  <c r="T390"/>
  <c r="R390"/>
  <c r="P390"/>
  <c r="BI381"/>
  <c r="BH381"/>
  <c r="BG381"/>
  <c r="BF381"/>
  <c r="T381"/>
  <c r="R381"/>
  <c r="P381"/>
  <c r="BI379"/>
  <c r="BH379"/>
  <c r="BG379"/>
  <c r="BF379"/>
  <c r="T379"/>
  <c r="R379"/>
  <c r="P379"/>
  <c r="BI376"/>
  <c r="BH376"/>
  <c r="BG376"/>
  <c r="BF376"/>
  <c r="T376"/>
  <c r="R376"/>
  <c r="P376"/>
  <c r="BI370"/>
  <c r="BH370"/>
  <c r="BG370"/>
  <c r="BF370"/>
  <c r="T370"/>
  <c r="R370"/>
  <c r="P370"/>
  <c r="BI359"/>
  <c r="BH359"/>
  <c r="BG359"/>
  <c r="BF359"/>
  <c r="T359"/>
  <c r="R359"/>
  <c r="P359"/>
  <c r="BI348"/>
  <c r="BH348"/>
  <c r="BG348"/>
  <c r="BF348"/>
  <c r="T348"/>
  <c r="R348"/>
  <c r="P348"/>
  <c r="BI345"/>
  <c r="BH345"/>
  <c r="BG345"/>
  <c r="BF345"/>
  <c r="T345"/>
  <c r="R345"/>
  <c r="P345"/>
  <c r="BI340"/>
  <c r="BH340"/>
  <c r="BG340"/>
  <c r="BF340"/>
  <c r="T340"/>
  <c r="R340"/>
  <c r="P340"/>
  <c r="BI335"/>
  <c r="BH335"/>
  <c r="BG335"/>
  <c r="BF335"/>
  <c r="T335"/>
  <c r="R335"/>
  <c r="P335"/>
  <c r="BI330"/>
  <c r="BH330"/>
  <c r="BG330"/>
  <c r="BF330"/>
  <c r="T330"/>
  <c r="R330"/>
  <c r="P330"/>
  <c r="BI325"/>
  <c r="BH325"/>
  <c r="BG325"/>
  <c r="BF325"/>
  <c r="T325"/>
  <c r="R325"/>
  <c r="P325"/>
  <c r="BI320"/>
  <c r="BH320"/>
  <c r="BG320"/>
  <c r="BF320"/>
  <c r="T320"/>
  <c r="R320"/>
  <c r="P320"/>
  <c r="BI315"/>
  <c r="BH315"/>
  <c r="BG315"/>
  <c r="BF315"/>
  <c r="T315"/>
  <c r="R315"/>
  <c r="P315"/>
  <c r="BI312"/>
  <c r="BH312"/>
  <c r="BG312"/>
  <c r="BF312"/>
  <c r="T312"/>
  <c r="R312"/>
  <c r="P312"/>
  <c r="BI304"/>
  <c r="BH304"/>
  <c r="BG304"/>
  <c r="BF304"/>
  <c r="T304"/>
  <c r="R304"/>
  <c r="P304"/>
  <c r="BI298"/>
  <c r="BH298"/>
  <c r="BG298"/>
  <c r="BF298"/>
  <c r="T298"/>
  <c r="R298"/>
  <c r="P298"/>
  <c r="BI293"/>
  <c r="BH293"/>
  <c r="BG293"/>
  <c r="BF293"/>
  <c r="T293"/>
  <c r="R293"/>
  <c r="P293"/>
  <c r="BI289"/>
  <c r="BH289"/>
  <c r="BG289"/>
  <c r="BF289"/>
  <c r="T289"/>
  <c r="R289"/>
  <c r="P289"/>
  <c r="BI286"/>
  <c r="BH286"/>
  <c r="BG286"/>
  <c r="BF286"/>
  <c r="T286"/>
  <c r="R286"/>
  <c r="P286"/>
  <c r="BI281"/>
  <c r="BH281"/>
  <c r="BG281"/>
  <c r="BF281"/>
  <c r="T281"/>
  <c r="R281"/>
  <c r="P281"/>
  <c r="BI276"/>
  <c r="BH276"/>
  <c r="BG276"/>
  <c r="BF276"/>
  <c r="T276"/>
  <c r="R276"/>
  <c r="P276"/>
  <c r="BI274"/>
  <c r="BH274"/>
  <c r="BG274"/>
  <c r="BF274"/>
  <c r="T274"/>
  <c r="R274"/>
  <c r="P274"/>
  <c r="BI270"/>
  <c r="BH270"/>
  <c r="BG270"/>
  <c r="BF270"/>
  <c r="T270"/>
  <c r="R270"/>
  <c r="P270"/>
  <c r="BI266"/>
  <c r="BH266"/>
  <c r="BG266"/>
  <c r="BF266"/>
  <c r="T266"/>
  <c r="R266"/>
  <c r="P266"/>
  <c r="BI262"/>
  <c r="BH262"/>
  <c r="BG262"/>
  <c r="BF262"/>
  <c r="T262"/>
  <c r="R262"/>
  <c r="P262"/>
  <c r="BI257"/>
  <c r="BH257"/>
  <c r="BG257"/>
  <c r="BF257"/>
  <c r="T257"/>
  <c r="R257"/>
  <c r="P257"/>
  <c r="BI249"/>
  <c r="BH249"/>
  <c r="BG249"/>
  <c r="BF249"/>
  <c r="T249"/>
  <c r="R249"/>
  <c r="P249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37"/>
  <c r="BH237"/>
  <c r="BG237"/>
  <c r="BF237"/>
  <c r="T237"/>
  <c r="R237"/>
  <c r="P237"/>
  <c r="BI232"/>
  <c r="BH232"/>
  <c r="BG232"/>
  <c r="BF232"/>
  <c r="T232"/>
  <c r="R232"/>
  <c r="P232"/>
  <c r="BI225"/>
  <c r="BH225"/>
  <c r="BG225"/>
  <c r="BF225"/>
  <c r="T225"/>
  <c r="R225"/>
  <c r="P225"/>
  <c r="BI220"/>
  <c r="BH220"/>
  <c r="BG220"/>
  <c r="BF220"/>
  <c r="T220"/>
  <c r="R220"/>
  <c r="P220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67"/>
  <c r="BH167"/>
  <c r="BG167"/>
  <c r="BF167"/>
  <c r="T167"/>
  <c r="R167"/>
  <c r="P167"/>
  <c r="BI160"/>
  <c r="BH160"/>
  <c r="BG160"/>
  <c r="BF160"/>
  <c r="T160"/>
  <c r="R160"/>
  <c r="P160"/>
  <c r="BI153"/>
  <c r="BH153"/>
  <c r="BG153"/>
  <c r="BF153"/>
  <c r="T153"/>
  <c r="R153"/>
  <c r="P153"/>
  <c r="BI151"/>
  <c r="BH151"/>
  <c r="BG151"/>
  <c r="BF151"/>
  <c r="T151"/>
  <c r="R151"/>
  <c r="P151"/>
  <c r="BI145"/>
  <c r="BH145"/>
  <c r="BG145"/>
  <c r="BF145"/>
  <c r="T145"/>
  <c r="R145"/>
  <c r="P145"/>
  <c r="BI140"/>
  <c r="BH140"/>
  <c r="BG140"/>
  <c r="BF140"/>
  <c r="T140"/>
  <c r="R140"/>
  <c r="P140"/>
  <c r="BI136"/>
  <c r="BH136"/>
  <c r="BG136"/>
  <c r="BF136"/>
  <c r="T136"/>
  <c r="R136"/>
  <c r="P136"/>
  <c r="BI134"/>
  <c r="BH134"/>
  <c r="BG134"/>
  <c r="BF134"/>
  <c r="T134"/>
  <c r="R134"/>
  <c r="P134"/>
  <c r="F125"/>
  <c r="E123"/>
  <c r="F89"/>
  <c r="E87"/>
  <c r="J24"/>
  <c r="E24"/>
  <c r="J92"/>
  <c r="J23"/>
  <c r="J21"/>
  <c r="E21"/>
  <c r="J91"/>
  <c r="J20"/>
  <c r="J18"/>
  <c r="E18"/>
  <c r="F128"/>
  <c r="J17"/>
  <c r="J15"/>
  <c r="E15"/>
  <c r="F91"/>
  <c r="J14"/>
  <c r="J12"/>
  <c r="J125"/>
  <c r="E7"/>
  <c r="E121"/>
  <c i="3" r="J37"/>
  <c r="J36"/>
  <c i="1" r="AY96"/>
  <c i="3" r="J35"/>
  <c i="1" r="AX96"/>
  <c i="3" r="BI887"/>
  <c r="BH887"/>
  <c r="BG887"/>
  <c r="BF887"/>
  <c r="T887"/>
  <c r="T886"/>
  <c r="R887"/>
  <c r="R886"/>
  <c r="P887"/>
  <c r="P886"/>
  <c r="BI884"/>
  <c r="BH884"/>
  <c r="BG884"/>
  <c r="BF884"/>
  <c r="T884"/>
  <c r="R884"/>
  <c r="P884"/>
  <c r="BI882"/>
  <c r="BH882"/>
  <c r="BG882"/>
  <c r="BF882"/>
  <c r="T882"/>
  <c r="R882"/>
  <c r="P882"/>
  <c r="BI880"/>
  <c r="BH880"/>
  <c r="BG880"/>
  <c r="BF880"/>
  <c r="T880"/>
  <c r="R880"/>
  <c r="P880"/>
  <c r="BI878"/>
  <c r="BH878"/>
  <c r="BG878"/>
  <c r="BF878"/>
  <c r="T878"/>
  <c r="R878"/>
  <c r="P878"/>
  <c r="BI872"/>
  <c r="BH872"/>
  <c r="BG872"/>
  <c r="BF872"/>
  <c r="T872"/>
  <c r="R872"/>
  <c r="P872"/>
  <c r="BI867"/>
  <c r="BH867"/>
  <c r="BG867"/>
  <c r="BF867"/>
  <c r="T867"/>
  <c r="R867"/>
  <c r="P867"/>
  <c r="BI865"/>
  <c r="BH865"/>
  <c r="BG865"/>
  <c r="BF865"/>
  <c r="T865"/>
  <c r="R865"/>
  <c r="P865"/>
  <c r="BI863"/>
  <c r="BH863"/>
  <c r="BG863"/>
  <c r="BF863"/>
  <c r="T863"/>
  <c r="R863"/>
  <c r="P863"/>
  <c r="BI820"/>
  <c r="BH820"/>
  <c r="BG820"/>
  <c r="BF820"/>
  <c r="T820"/>
  <c r="R820"/>
  <c r="P820"/>
  <c r="BI812"/>
  <c r="BH812"/>
  <c r="BG812"/>
  <c r="BF812"/>
  <c r="T812"/>
  <c r="T806"/>
  <c r="R812"/>
  <c r="R806"/>
  <c r="P812"/>
  <c r="P806"/>
  <c r="BI807"/>
  <c r="BH807"/>
  <c r="BG807"/>
  <c r="BF807"/>
  <c r="T807"/>
  <c r="R807"/>
  <c r="P807"/>
  <c r="BI804"/>
  <c r="BH804"/>
  <c r="BG804"/>
  <c r="BF804"/>
  <c r="T804"/>
  <c r="R804"/>
  <c r="P804"/>
  <c r="BI799"/>
  <c r="BH799"/>
  <c r="BG799"/>
  <c r="BF799"/>
  <c r="T799"/>
  <c r="R799"/>
  <c r="P799"/>
  <c r="BI794"/>
  <c r="BH794"/>
  <c r="BG794"/>
  <c r="BF794"/>
  <c r="T794"/>
  <c r="R794"/>
  <c r="P794"/>
  <c r="BI784"/>
  <c r="BH784"/>
  <c r="BG784"/>
  <c r="BF784"/>
  <c r="T784"/>
  <c r="R784"/>
  <c r="P784"/>
  <c r="BI781"/>
  <c r="BH781"/>
  <c r="BG781"/>
  <c r="BF781"/>
  <c r="T781"/>
  <c r="R781"/>
  <c r="P781"/>
  <c r="BI770"/>
  <c r="BH770"/>
  <c r="BG770"/>
  <c r="BF770"/>
  <c r="T770"/>
  <c r="R770"/>
  <c r="P770"/>
  <c r="BI761"/>
  <c r="BH761"/>
  <c r="BG761"/>
  <c r="BF761"/>
  <c r="T761"/>
  <c r="R761"/>
  <c r="P761"/>
  <c r="BI753"/>
  <c r="BH753"/>
  <c r="BG753"/>
  <c r="BF753"/>
  <c r="T753"/>
  <c r="R753"/>
  <c r="P753"/>
  <c r="BI750"/>
  <c r="BH750"/>
  <c r="BG750"/>
  <c r="BF750"/>
  <c r="T750"/>
  <c r="R750"/>
  <c r="P750"/>
  <c r="BI745"/>
  <c r="BH745"/>
  <c r="BG745"/>
  <c r="BF745"/>
  <c r="T745"/>
  <c r="R745"/>
  <c r="P745"/>
  <c r="BI740"/>
  <c r="BH740"/>
  <c r="BG740"/>
  <c r="BF740"/>
  <c r="T740"/>
  <c r="R740"/>
  <c r="P740"/>
  <c r="BI735"/>
  <c r="BH735"/>
  <c r="BG735"/>
  <c r="BF735"/>
  <c r="T735"/>
  <c r="R735"/>
  <c r="P735"/>
  <c r="BI726"/>
  <c r="BH726"/>
  <c r="BG726"/>
  <c r="BF726"/>
  <c r="T726"/>
  <c r="R726"/>
  <c r="P726"/>
  <c r="BI723"/>
  <c r="BH723"/>
  <c r="BG723"/>
  <c r="BF723"/>
  <c r="T723"/>
  <c r="R723"/>
  <c r="P723"/>
  <c r="BI718"/>
  <c r="BH718"/>
  <c r="BG718"/>
  <c r="BF718"/>
  <c r="T718"/>
  <c r="R718"/>
  <c r="P718"/>
  <c r="BI713"/>
  <c r="BH713"/>
  <c r="BG713"/>
  <c r="BF713"/>
  <c r="T713"/>
  <c r="R713"/>
  <c r="P713"/>
  <c r="BI707"/>
  <c r="BH707"/>
  <c r="BG707"/>
  <c r="BF707"/>
  <c r="T707"/>
  <c r="R707"/>
  <c r="P707"/>
  <c r="BI696"/>
  <c r="BH696"/>
  <c r="BG696"/>
  <c r="BF696"/>
  <c r="T696"/>
  <c r="R696"/>
  <c r="P696"/>
  <c r="BI687"/>
  <c r="BH687"/>
  <c r="BG687"/>
  <c r="BF687"/>
  <c r="T687"/>
  <c r="R687"/>
  <c r="P687"/>
  <c r="BI685"/>
  <c r="BH685"/>
  <c r="BG685"/>
  <c r="BF685"/>
  <c r="T685"/>
  <c r="R685"/>
  <c r="P685"/>
  <c r="BI680"/>
  <c r="BH680"/>
  <c r="BG680"/>
  <c r="BF680"/>
  <c r="T680"/>
  <c r="R680"/>
  <c r="P680"/>
  <c r="BI678"/>
  <c r="BH678"/>
  <c r="BG678"/>
  <c r="BF678"/>
  <c r="T678"/>
  <c r="R678"/>
  <c r="P678"/>
  <c r="BI673"/>
  <c r="BH673"/>
  <c r="BG673"/>
  <c r="BF673"/>
  <c r="T673"/>
  <c r="R673"/>
  <c r="P673"/>
  <c r="BI668"/>
  <c r="BH668"/>
  <c r="BG668"/>
  <c r="BF668"/>
  <c r="T668"/>
  <c r="R668"/>
  <c r="P668"/>
  <c r="BI663"/>
  <c r="BH663"/>
  <c r="BG663"/>
  <c r="BF663"/>
  <c r="T663"/>
  <c r="R663"/>
  <c r="P663"/>
  <c r="BI659"/>
  <c r="BH659"/>
  <c r="BG659"/>
  <c r="BF659"/>
  <c r="T659"/>
  <c r="R659"/>
  <c r="P659"/>
  <c r="BI648"/>
  <c r="BH648"/>
  <c r="BG648"/>
  <c r="BF648"/>
  <c r="T648"/>
  <c r="R648"/>
  <c r="P648"/>
  <c r="BI642"/>
  <c r="BH642"/>
  <c r="BG642"/>
  <c r="BF642"/>
  <c r="T642"/>
  <c r="R642"/>
  <c r="P642"/>
  <c r="BI639"/>
  <c r="BH639"/>
  <c r="BG639"/>
  <c r="BF639"/>
  <c r="T639"/>
  <c r="R639"/>
  <c r="P639"/>
  <c r="BI635"/>
  <c r="BH635"/>
  <c r="BG635"/>
  <c r="BF635"/>
  <c r="T635"/>
  <c r="R635"/>
  <c r="P635"/>
  <c r="BI633"/>
  <c r="BH633"/>
  <c r="BG633"/>
  <c r="BF633"/>
  <c r="T633"/>
  <c r="R633"/>
  <c r="P633"/>
  <c r="BI628"/>
  <c r="BH628"/>
  <c r="BG628"/>
  <c r="BF628"/>
  <c r="T628"/>
  <c r="R628"/>
  <c r="P628"/>
  <c r="BI624"/>
  <c r="BH624"/>
  <c r="BG624"/>
  <c r="BF624"/>
  <c r="T624"/>
  <c r="R624"/>
  <c r="P624"/>
  <c r="BI622"/>
  <c r="BH622"/>
  <c r="BG622"/>
  <c r="BF622"/>
  <c r="T622"/>
  <c r="R622"/>
  <c r="P622"/>
  <c r="BI617"/>
  <c r="BH617"/>
  <c r="BG617"/>
  <c r="BF617"/>
  <c r="T617"/>
  <c r="R617"/>
  <c r="P617"/>
  <c r="BI613"/>
  <c r="BH613"/>
  <c r="BG613"/>
  <c r="BF613"/>
  <c r="T613"/>
  <c r="R613"/>
  <c r="P613"/>
  <c r="BI609"/>
  <c r="BH609"/>
  <c r="BG609"/>
  <c r="BF609"/>
  <c r="T609"/>
  <c r="R609"/>
  <c r="P609"/>
  <c r="BI604"/>
  <c r="BH604"/>
  <c r="BG604"/>
  <c r="BF604"/>
  <c r="T604"/>
  <c r="R604"/>
  <c r="P604"/>
  <c r="BI602"/>
  <c r="BH602"/>
  <c r="BG602"/>
  <c r="BF602"/>
  <c r="T602"/>
  <c r="R602"/>
  <c r="P602"/>
  <c r="BI593"/>
  <c r="BH593"/>
  <c r="BG593"/>
  <c r="BF593"/>
  <c r="T593"/>
  <c r="R593"/>
  <c r="P593"/>
  <c r="BI582"/>
  <c r="BH582"/>
  <c r="BG582"/>
  <c r="BF582"/>
  <c r="T582"/>
  <c r="R582"/>
  <c r="P582"/>
  <c r="BI579"/>
  <c r="BH579"/>
  <c r="BG579"/>
  <c r="BF579"/>
  <c r="T579"/>
  <c r="R579"/>
  <c r="P579"/>
  <c r="BI577"/>
  <c r="BH577"/>
  <c r="BG577"/>
  <c r="BF577"/>
  <c r="T577"/>
  <c r="R577"/>
  <c r="P577"/>
  <c r="BI575"/>
  <c r="BH575"/>
  <c r="BG575"/>
  <c r="BF575"/>
  <c r="T575"/>
  <c r="R575"/>
  <c r="P575"/>
  <c r="BI573"/>
  <c r="BH573"/>
  <c r="BG573"/>
  <c r="BF573"/>
  <c r="T573"/>
  <c r="R573"/>
  <c r="P573"/>
  <c r="BI571"/>
  <c r="BH571"/>
  <c r="BG571"/>
  <c r="BF571"/>
  <c r="T571"/>
  <c r="R571"/>
  <c r="P571"/>
  <c r="BI565"/>
  <c r="BH565"/>
  <c r="BG565"/>
  <c r="BF565"/>
  <c r="T565"/>
  <c r="R565"/>
  <c r="P565"/>
  <c r="BI555"/>
  <c r="BH555"/>
  <c r="BG555"/>
  <c r="BF555"/>
  <c r="T555"/>
  <c r="R555"/>
  <c r="P555"/>
  <c r="BI545"/>
  <c r="BH545"/>
  <c r="BG545"/>
  <c r="BF545"/>
  <c r="T545"/>
  <c r="R545"/>
  <c r="P545"/>
  <c r="BI539"/>
  <c r="BH539"/>
  <c r="BG539"/>
  <c r="BF539"/>
  <c r="T539"/>
  <c r="R539"/>
  <c r="P539"/>
  <c r="BI534"/>
  <c r="BH534"/>
  <c r="BG534"/>
  <c r="BF534"/>
  <c r="T534"/>
  <c r="R534"/>
  <c r="P534"/>
  <c r="BI530"/>
  <c r="BH530"/>
  <c r="BG530"/>
  <c r="BF530"/>
  <c r="T530"/>
  <c r="R530"/>
  <c r="P530"/>
  <c r="BI525"/>
  <c r="BH525"/>
  <c r="BG525"/>
  <c r="BF525"/>
  <c r="T525"/>
  <c r="R525"/>
  <c r="P525"/>
  <c r="BI520"/>
  <c r="BH520"/>
  <c r="BG520"/>
  <c r="BF520"/>
  <c r="T520"/>
  <c r="R520"/>
  <c r="P520"/>
  <c r="BI515"/>
  <c r="BH515"/>
  <c r="BG515"/>
  <c r="BF515"/>
  <c r="T515"/>
  <c r="R515"/>
  <c r="P515"/>
  <c r="BI505"/>
  <c r="BH505"/>
  <c r="BG505"/>
  <c r="BF505"/>
  <c r="T505"/>
  <c r="R505"/>
  <c r="P505"/>
  <c r="BI492"/>
  <c r="BH492"/>
  <c r="BG492"/>
  <c r="BF492"/>
  <c r="T492"/>
  <c r="R492"/>
  <c r="P492"/>
  <c r="BI490"/>
  <c r="BH490"/>
  <c r="BG490"/>
  <c r="BF490"/>
  <c r="T490"/>
  <c r="R490"/>
  <c r="P490"/>
  <c r="BI486"/>
  <c r="BH486"/>
  <c r="BG486"/>
  <c r="BF486"/>
  <c r="T486"/>
  <c r="R486"/>
  <c r="P486"/>
  <c r="BI481"/>
  <c r="BH481"/>
  <c r="BG481"/>
  <c r="BF481"/>
  <c r="T481"/>
  <c r="R481"/>
  <c r="P481"/>
  <c r="BI479"/>
  <c r="BH479"/>
  <c r="BG479"/>
  <c r="BF479"/>
  <c r="T479"/>
  <c r="R479"/>
  <c r="P479"/>
  <c r="BI475"/>
  <c r="BH475"/>
  <c r="BG475"/>
  <c r="BF475"/>
  <c r="T475"/>
  <c r="R475"/>
  <c r="P475"/>
  <c r="BI464"/>
  <c r="BH464"/>
  <c r="BG464"/>
  <c r="BF464"/>
  <c r="T464"/>
  <c r="R464"/>
  <c r="P464"/>
  <c r="BI462"/>
  <c r="BH462"/>
  <c r="BG462"/>
  <c r="BF462"/>
  <c r="T462"/>
  <c r="R462"/>
  <c r="P462"/>
  <c r="BI459"/>
  <c r="BH459"/>
  <c r="BG459"/>
  <c r="BF459"/>
  <c r="T459"/>
  <c r="R459"/>
  <c r="P459"/>
  <c r="BI457"/>
  <c r="BH457"/>
  <c r="BG457"/>
  <c r="BF457"/>
  <c r="T457"/>
  <c r="R457"/>
  <c r="P457"/>
  <c r="BI455"/>
  <c r="BH455"/>
  <c r="BG455"/>
  <c r="BF455"/>
  <c r="T455"/>
  <c r="R455"/>
  <c r="P455"/>
  <c r="BI452"/>
  <c r="BH452"/>
  <c r="BG452"/>
  <c r="BF452"/>
  <c r="T452"/>
  <c r="R452"/>
  <c r="P452"/>
  <c r="BI447"/>
  <c r="BH447"/>
  <c r="BG447"/>
  <c r="BF447"/>
  <c r="T447"/>
  <c r="R447"/>
  <c r="P447"/>
  <c r="BI442"/>
  <c r="BH442"/>
  <c r="BG442"/>
  <c r="BF442"/>
  <c r="T442"/>
  <c r="R442"/>
  <c r="P442"/>
  <c r="BI437"/>
  <c r="BH437"/>
  <c r="BG437"/>
  <c r="BF437"/>
  <c r="T437"/>
  <c r="R437"/>
  <c r="P437"/>
  <c r="BI434"/>
  <c r="BH434"/>
  <c r="BG434"/>
  <c r="BF434"/>
  <c r="T434"/>
  <c r="R434"/>
  <c r="P434"/>
  <c r="BI432"/>
  <c r="BH432"/>
  <c r="BG432"/>
  <c r="BF432"/>
  <c r="T432"/>
  <c r="R432"/>
  <c r="P432"/>
  <c r="BI430"/>
  <c r="BH430"/>
  <c r="BG430"/>
  <c r="BF430"/>
  <c r="T430"/>
  <c r="R430"/>
  <c r="P430"/>
  <c r="BI428"/>
  <c r="BH428"/>
  <c r="BG428"/>
  <c r="BF428"/>
  <c r="T428"/>
  <c r="R428"/>
  <c r="P428"/>
  <c r="BI423"/>
  <c r="BH423"/>
  <c r="BG423"/>
  <c r="BF423"/>
  <c r="T423"/>
  <c r="R423"/>
  <c r="P423"/>
  <c r="BI421"/>
  <c r="BH421"/>
  <c r="BG421"/>
  <c r="BF421"/>
  <c r="T421"/>
  <c r="R421"/>
  <c r="P421"/>
  <c r="BI418"/>
  <c r="BH418"/>
  <c r="BG418"/>
  <c r="BF418"/>
  <c r="T418"/>
  <c r="R418"/>
  <c r="P418"/>
  <c r="BI409"/>
  <c r="BH409"/>
  <c r="BG409"/>
  <c r="BF409"/>
  <c r="T409"/>
  <c r="R409"/>
  <c r="P409"/>
  <c r="BI401"/>
  <c r="BH401"/>
  <c r="BG401"/>
  <c r="BF401"/>
  <c r="T401"/>
  <c r="R401"/>
  <c r="P401"/>
  <c r="BI396"/>
  <c r="BH396"/>
  <c r="BG396"/>
  <c r="BF396"/>
  <c r="T396"/>
  <c r="R396"/>
  <c r="P396"/>
  <c r="BI390"/>
  <c r="BH390"/>
  <c r="BG390"/>
  <c r="BF390"/>
  <c r="T390"/>
  <c r="R390"/>
  <c r="P390"/>
  <c r="BI384"/>
  <c r="BH384"/>
  <c r="BG384"/>
  <c r="BF384"/>
  <c r="T384"/>
  <c r="R384"/>
  <c r="P384"/>
  <c r="BI374"/>
  <c r="BH374"/>
  <c r="BG374"/>
  <c r="BF374"/>
  <c r="T374"/>
  <c r="R374"/>
  <c r="P374"/>
  <c r="BI369"/>
  <c r="BH369"/>
  <c r="BG369"/>
  <c r="BF369"/>
  <c r="T369"/>
  <c r="R369"/>
  <c r="P369"/>
  <c r="BI357"/>
  <c r="BH357"/>
  <c r="BG357"/>
  <c r="BF357"/>
  <c r="T357"/>
  <c r="R357"/>
  <c r="P357"/>
  <c r="BI355"/>
  <c r="BH355"/>
  <c r="BG355"/>
  <c r="BF355"/>
  <c r="T355"/>
  <c r="R355"/>
  <c r="P355"/>
  <c r="BI350"/>
  <c r="BH350"/>
  <c r="BG350"/>
  <c r="BF350"/>
  <c r="T350"/>
  <c r="R350"/>
  <c r="P350"/>
  <c r="BI345"/>
  <c r="BH345"/>
  <c r="BG345"/>
  <c r="BF345"/>
  <c r="T345"/>
  <c r="R345"/>
  <c r="P345"/>
  <c r="BI340"/>
  <c r="BH340"/>
  <c r="BG340"/>
  <c r="BF340"/>
  <c r="T340"/>
  <c r="R340"/>
  <c r="P340"/>
  <c r="BI335"/>
  <c r="BH335"/>
  <c r="BG335"/>
  <c r="BF335"/>
  <c r="T335"/>
  <c r="R335"/>
  <c r="P335"/>
  <c r="BI325"/>
  <c r="BH325"/>
  <c r="BG325"/>
  <c r="BF325"/>
  <c r="T325"/>
  <c r="R325"/>
  <c r="P325"/>
  <c r="BI317"/>
  <c r="BH317"/>
  <c r="BG317"/>
  <c r="BF317"/>
  <c r="T317"/>
  <c r="R317"/>
  <c r="P317"/>
  <c r="BI306"/>
  <c r="BH306"/>
  <c r="BG306"/>
  <c r="BF306"/>
  <c r="T306"/>
  <c r="R306"/>
  <c r="P306"/>
  <c r="BI287"/>
  <c r="BH287"/>
  <c r="BG287"/>
  <c r="BF287"/>
  <c r="T287"/>
  <c r="R287"/>
  <c r="P287"/>
  <c r="BI281"/>
  <c r="BH281"/>
  <c r="BG281"/>
  <c r="BF281"/>
  <c r="T281"/>
  <c r="R281"/>
  <c r="P281"/>
  <c r="BI276"/>
  <c r="BH276"/>
  <c r="BG276"/>
  <c r="BF276"/>
  <c r="T276"/>
  <c r="R276"/>
  <c r="P276"/>
  <c r="BI271"/>
  <c r="BH271"/>
  <c r="BG271"/>
  <c r="BF271"/>
  <c r="T271"/>
  <c r="R271"/>
  <c r="P271"/>
  <c r="BI266"/>
  <c r="BH266"/>
  <c r="BG266"/>
  <c r="BF266"/>
  <c r="T266"/>
  <c r="R266"/>
  <c r="P266"/>
  <c r="BI261"/>
  <c r="BH261"/>
  <c r="BG261"/>
  <c r="BF261"/>
  <c r="T261"/>
  <c r="R261"/>
  <c r="P261"/>
  <c r="BI256"/>
  <c r="BH256"/>
  <c r="BG256"/>
  <c r="BF256"/>
  <c r="T256"/>
  <c r="R256"/>
  <c r="P256"/>
  <c r="BI251"/>
  <c r="BH251"/>
  <c r="BG251"/>
  <c r="BF251"/>
  <c r="T251"/>
  <c r="R251"/>
  <c r="P251"/>
  <c r="BI246"/>
  <c r="BH246"/>
  <c r="BG246"/>
  <c r="BF246"/>
  <c r="T246"/>
  <c r="R246"/>
  <c r="P246"/>
  <c r="BI241"/>
  <c r="BH241"/>
  <c r="BG241"/>
  <c r="BF241"/>
  <c r="T241"/>
  <c r="R241"/>
  <c r="P241"/>
  <c r="BI235"/>
  <c r="BH235"/>
  <c r="BG235"/>
  <c r="BF235"/>
  <c r="T235"/>
  <c r="R235"/>
  <c r="P235"/>
  <c r="BI230"/>
  <c r="BH230"/>
  <c r="BG230"/>
  <c r="BF230"/>
  <c r="T230"/>
  <c r="R230"/>
  <c r="P230"/>
  <c r="BI225"/>
  <c r="BH225"/>
  <c r="BG225"/>
  <c r="BF225"/>
  <c r="T225"/>
  <c r="R225"/>
  <c r="P225"/>
  <c r="BI220"/>
  <c r="BH220"/>
  <c r="BG220"/>
  <c r="BF220"/>
  <c r="T220"/>
  <c r="R220"/>
  <c r="P220"/>
  <c r="BI218"/>
  <c r="BH218"/>
  <c r="BG218"/>
  <c r="BF218"/>
  <c r="T218"/>
  <c r="R218"/>
  <c r="P218"/>
  <c r="BI213"/>
  <c r="BH213"/>
  <c r="BG213"/>
  <c r="BF213"/>
  <c r="T213"/>
  <c r="R213"/>
  <c r="P213"/>
  <c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196"/>
  <c r="BH196"/>
  <c r="BG196"/>
  <c r="BF196"/>
  <c r="T196"/>
  <c r="R196"/>
  <c r="P196"/>
  <c r="BI190"/>
  <c r="BH190"/>
  <c r="BG190"/>
  <c r="BF190"/>
  <c r="T190"/>
  <c r="R190"/>
  <c r="P190"/>
  <c r="BI173"/>
  <c r="BH173"/>
  <c r="BG173"/>
  <c r="BF173"/>
  <c r="T173"/>
  <c r="R173"/>
  <c r="P173"/>
  <c r="BI169"/>
  <c r="BH169"/>
  <c r="BG169"/>
  <c r="BF169"/>
  <c r="T169"/>
  <c r="R169"/>
  <c r="P169"/>
  <c r="BI153"/>
  <c r="BH153"/>
  <c r="BG153"/>
  <c r="BF153"/>
  <c r="T153"/>
  <c r="R153"/>
  <c r="P153"/>
  <c r="BI147"/>
  <c r="BH147"/>
  <c r="BG147"/>
  <c r="BF147"/>
  <c r="T147"/>
  <c r="R147"/>
  <c r="P147"/>
  <c r="BI142"/>
  <c r="BH142"/>
  <c r="BG142"/>
  <c r="BF142"/>
  <c r="T142"/>
  <c r="R142"/>
  <c r="P142"/>
  <c r="BI135"/>
  <c r="BH135"/>
  <c r="BG135"/>
  <c r="BF135"/>
  <c r="T135"/>
  <c r="R135"/>
  <c r="P135"/>
  <c r="F127"/>
  <c r="E125"/>
  <c r="F89"/>
  <c r="E87"/>
  <c r="J24"/>
  <c r="E24"/>
  <c r="J130"/>
  <c r="J23"/>
  <c r="J21"/>
  <c r="E21"/>
  <c r="J129"/>
  <c r="J20"/>
  <c r="J18"/>
  <c r="E18"/>
  <c r="F130"/>
  <c r="J17"/>
  <c r="J15"/>
  <c r="E15"/>
  <c r="F129"/>
  <c r="J14"/>
  <c r="J12"/>
  <c r="J127"/>
  <c r="E7"/>
  <c r="E123"/>
  <c i="2" r="J37"/>
  <c r="J36"/>
  <c i="1" r="AY95"/>
  <c i="2" r="J35"/>
  <c i="1" r="AX95"/>
  <c i="2"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T129"/>
  <c r="R130"/>
  <c r="R129"/>
  <c r="P130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116"/>
  <c r="J20"/>
  <c r="J18"/>
  <c r="E18"/>
  <c r="F117"/>
  <c r="J17"/>
  <c r="J15"/>
  <c r="E15"/>
  <c r="F116"/>
  <c r="J14"/>
  <c r="J12"/>
  <c r="J114"/>
  <c r="E7"/>
  <c r="E110"/>
  <c i="1" r="L90"/>
  <c r="AM90"/>
  <c r="AM89"/>
  <c r="L89"/>
  <c r="AM87"/>
  <c r="L87"/>
  <c r="L85"/>
  <c r="L84"/>
  <c i="5" r="BK276"/>
  <c r="J273"/>
  <c r="BK270"/>
  <c r="J268"/>
  <c r="J264"/>
  <c r="BK261"/>
  <c r="BK259"/>
  <c r="BK257"/>
  <c r="BK253"/>
  <c r="J251"/>
  <c r="J247"/>
  <c r="J244"/>
  <c r="J239"/>
  <c r="BK236"/>
  <c r="J234"/>
  <c r="J232"/>
  <c r="BK227"/>
  <c r="BK225"/>
  <c r="J222"/>
  <c r="J216"/>
  <c r="BK212"/>
  <c r="BK207"/>
  <c r="BK203"/>
  <c r="J198"/>
  <c r="J194"/>
  <c r="J188"/>
  <c r="BK183"/>
  <c r="J181"/>
  <c r="J177"/>
  <c r="J172"/>
  <c r="BK170"/>
  <c r="J166"/>
  <c r="BK161"/>
  <c r="J159"/>
  <c r="J157"/>
  <c r="BK152"/>
  <c r="BK146"/>
  <c r="BK140"/>
  <c r="BK138"/>
  <c r="J131"/>
  <c i="4" r="BK452"/>
  <c r="J452"/>
  <c r="BK449"/>
  <c r="J447"/>
  <c r="BK429"/>
  <c r="BK412"/>
  <c r="BK409"/>
  <c r="J403"/>
  <c r="J397"/>
  <c r="BK392"/>
  <c r="BK390"/>
  <c r="BK381"/>
  <c r="J379"/>
  <c r="BK376"/>
  <c r="BK370"/>
  <c r="BK359"/>
  <c r="J359"/>
  <c r="BK348"/>
  <c r="J345"/>
  <c r="BK340"/>
  <c r="J340"/>
  <c r="BK335"/>
  <c r="J330"/>
  <c r="BK325"/>
  <c r="J325"/>
  <c r="BK320"/>
  <c r="J315"/>
  <c r="BK312"/>
  <c r="J304"/>
  <c r="J298"/>
  <c r="BK293"/>
  <c r="BK289"/>
  <c r="BK286"/>
  <c r="J281"/>
  <c r="J276"/>
  <c r="BK274"/>
  <c r="BK270"/>
  <c r="J266"/>
  <c r="BK262"/>
  <c r="BK257"/>
  <c r="BK249"/>
  <c r="BK246"/>
  <c r="BK244"/>
  <c r="BK242"/>
  <c r="BK237"/>
  <c r="BK232"/>
  <c r="BK225"/>
  <c r="BK217"/>
  <c r="J217"/>
  <c r="J215"/>
  <c r="J213"/>
  <c r="J210"/>
  <c r="BK208"/>
  <c r="BK206"/>
  <c r="BK204"/>
  <c r="BK202"/>
  <c r="J200"/>
  <c r="BK198"/>
  <c r="J196"/>
  <c r="J193"/>
  <c r="J191"/>
  <c r="J189"/>
  <c r="J187"/>
  <c r="BK182"/>
  <c r="J180"/>
  <c r="BK177"/>
  <c r="BK175"/>
  <c r="BK167"/>
  <c r="J160"/>
  <c r="BK153"/>
  <c r="J151"/>
  <c r="BK145"/>
  <c r="BK140"/>
  <c r="BK136"/>
  <c r="J134"/>
  <c i="3" r="BK887"/>
  <c r="J887"/>
  <c r="BK884"/>
  <c r="J884"/>
  <c r="BK882"/>
  <c r="J882"/>
  <c r="BK880"/>
  <c r="J880"/>
  <c r="BK878"/>
  <c r="BK872"/>
  <c r="J867"/>
  <c r="BK865"/>
  <c r="BK863"/>
  <c r="J820"/>
  <c r="J812"/>
  <c r="J807"/>
  <c r="J804"/>
  <c r="J799"/>
  <c r="BK794"/>
  <c r="BK784"/>
  <c r="J781"/>
  <c r="BK770"/>
  <c r="J761"/>
  <c r="J753"/>
  <c r="BK750"/>
  <c r="J745"/>
  <c r="BK740"/>
  <c r="BK735"/>
  <c r="J726"/>
  <c r="BK723"/>
  <c r="J718"/>
  <c r="J713"/>
  <c r="J707"/>
  <c r="J696"/>
  <c r="BK687"/>
  <c r="J685"/>
  <c r="J680"/>
  <c r="BK678"/>
  <c r="J673"/>
  <c r="J668"/>
  <c r="BK663"/>
  <c r="BK659"/>
  <c r="J648"/>
  <c r="BK642"/>
  <c r="J639"/>
  <c r="J635"/>
  <c r="BK633"/>
  <c r="J622"/>
  <c r="J617"/>
  <c r="BK613"/>
  <c r="BK609"/>
  <c r="J604"/>
  <c r="BK602"/>
  <c r="J593"/>
  <c r="BK582"/>
  <c r="J579"/>
  <c r="J577"/>
  <c r="BK575"/>
  <c r="BK573"/>
  <c r="BK571"/>
  <c r="BK565"/>
  <c r="BK555"/>
  <c r="BK545"/>
  <c r="J539"/>
  <c r="BK534"/>
  <c r="J530"/>
  <c r="J525"/>
  <c r="J520"/>
  <c r="BK515"/>
  <c r="BK505"/>
  <c r="BK492"/>
  <c r="BK490"/>
  <c r="BK486"/>
  <c r="BK481"/>
  <c r="J479"/>
  <c r="J475"/>
  <c r="BK464"/>
  <c r="BK462"/>
  <c r="BK459"/>
  <c r="J457"/>
  <c r="BK455"/>
  <c r="J452"/>
  <c r="BK447"/>
  <c r="BK442"/>
  <c r="J437"/>
  <c r="BK434"/>
  <c r="BK432"/>
  <c r="BK430"/>
  <c r="BK428"/>
  <c r="J423"/>
  <c r="BK421"/>
  <c r="BK418"/>
  <c r="BK409"/>
  <c r="BK401"/>
  <c r="BK396"/>
  <c r="BK390"/>
  <c r="BK384"/>
  <c r="BK374"/>
  <c r="BK369"/>
  <c r="J357"/>
  <c r="J355"/>
  <c r="J350"/>
  <c r="J345"/>
  <c r="BK340"/>
  <c r="BK335"/>
  <c r="J325"/>
  <c r="J317"/>
  <c r="J306"/>
  <c r="BK287"/>
  <c r="J281"/>
  <c r="BK276"/>
  <c r="BK271"/>
  <c r="J266"/>
  <c r="BK261"/>
  <c r="BK256"/>
  <c r="J251"/>
  <c r="J246"/>
  <c r="BK241"/>
  <c r="BK235"/>
  <c r="J230"/>
  <c r="BK225"/>
  <c r="BK220"/>
  <c r="BK218"/>
  <c r="BK213"/>
  <c r="BK209"/>
  <c r="BK205"/>
  <c r="J201"/>
  <c r="J196"/>
  <c r="J190"/>
  <c r="J173"/>
  <c r="J169"/>
  <c r="BK153"/>
  <c r="J147"/>
  <c r="J142"/>
  <c r="J135"/>
  <c i="2" r="J137"/>
  <c r="J135"/>
  <c r="J133"/>
  <c r="J130"/>
  <c r="BK127"/>
  <c r="BK125"/>
  <c r="J123"/>
  <c i="5" r="J276"/>
  <c r="BK273"/>
  <c r="J270"/>
  <c r="BK268"/>
  <c r="BK264"/>
  <c r="J261"/>
  <c r="J259"/>
  <c r="J257"/>
  <c r="J253"/>
  <c r="BK251"/>
  <c r="BK247"/>
  <c r="BK244"/>
  <c r="BK239"/>
  <c r="J236"/>
  <c r="BK234"/>
  <c r="BK232"/>
  <c r="J227"/>
  <c r="J225"/>
  <c r="BK222"/>
  <c r="BK216"/>
  <c r="J212"/>
  <c r="J207"/>
  <c r="J203"/>
  <c r="BK198"/>
  <c r="BK194"/>
  <c r="BK188"/>
  <c r="J183"/>
  <c r="BK181"/>
  <c r="BK177"/>
  <c r="BK172"/>
  <c r="J170"/>
  <c r="BK166"/>
  <c r="J161"/>
  <c r="BK159"/>
  <c r="BK157"/>
  <c r="J152"/>
  <c r="J146"/>
  <c r="J140"/>
  <c r="J138"/>
  <c r="BK131"/>
  <c i="4" r="J449"/>
  <c r="BK447"/>
  <c r="J429"/>
  <c r="J412"/>
  <c r="J409"/>
  <c r="BK407"/>
  <c r="J407"/>
  <c r="BK403"/>
  <c r="BK397"/>
  <c r="J392"/>
  <c r="J390"/>
  <c r="J381"/>
  <c r="BK379"/>
  <c r="J376"/>
  <c r="J370"/>
  <c r="J348"/>
  <c r="BK345"/>
  <c r="J335"/>
  <c r="BK330"/>
  <c r="J320"/>
  <c r="BK315"/>
  <c r="J312"/>
  <c r="BK304"/>
  <c r="BK298"/>
  <c r="J293"/>
  <c r="J289"/>
  <c r="J286"/>
  <c r="BK281"/>
  <c r="BK276"/>
  <c r="J274"/>
  <c r="J270"/>
  <c r="BK266"/>
  <c r="J262"/>
  <c r="J257"/>
  <c r="J249"/>
  <c r="J246"/>
  <c r="J244"/>
  <c r="J242"/>
  <c r="J237"/>
  <c r="J232"/>
  <c r="J225"/>
  <c r="BK220"/>
  <c r="J220"/>
  <c r="BK215"/>
  <c r="BK213"/>
  <c r="BK210"/>
  <c r="J208"/>
  <c r="J206"/>
  <c r="J204"/>
  <c r="J202"/>
  <c r="BK200"/>
  <c r="J198"/>
  <c r="BK196"/>
  <c r="BK193"/>
  <c r="BK191"/>
  <c r="BK189"/>
  <c r="BK187"/>
  <c r="J182"/>
  <c r="BK180"/>
  <c r="J177"/>
  <c r="J175"/>
  <c r="J167"/>
  <c r="BK160"/>
  <c r="J153"/>
  <c r="BK151"/>
  <c r="J145"/>
  <c r="J140"/>
  <c r="J136"/>
  <c r="BK134"/>
  <c i="3" r="J878"/>
  <c r="J872"/>
  <c r="BK867"/>
  <c r="J865"/>
  <c r="J863"/>
  <c r="BK820"/>
  <c r="BK812"/>
  <c r="BK807"/>
  <c r="BK804"/>
  <c r="BK799"/>
  <c r="J794"/>
  <c r="J784"/>
  <c r="BK781"/>
  <c r="J770"/>
  <c r="BK761"/>
  <c r="BK753"/>
  <c r="J750"/>
  <c r="BK745"/>
  <c r="J740"/>
  <c r="J735"/>
  <c r="BK726"/>
  <c r="J723"/>
  <c r="BK718"/>
  <c r="BK713"/>
  <c r="BK707"/>
  <c r="BK696"/>
  <c r="J687"/>
  <c r="BK685"/>
  <c r="BK680"/>
  <c r="J678"/>
  <c r="BK673"/>
  <c r="BK668"/>
  <c r="J663"/>
  <c r="J659"/>
  <c r="BK648"/>
  <c r="J642"/>
  <c r="BK639"/>
  <c r="BK635"/>
  <c r="J633"/>
  <c r="BK628"/>
  <c r="J628"/>
  <c r="BK624"/>
  <c r="J624"/>
  <c r="BK622"/>
  <c r="BK617"/>
  <c r="J613"/>
  <c r="J609"/>
  <c r="BK604"/>
  <c r="J602"/>
  <c r="BK593"/>
  <c r="J582"/>
  <c r="BK579"/>
  <c r="BK577"/>
  <c r="J575"/>
  <c r="J573"/>
  <c r="J571"/>
  <c r="J565"/>
  <c r="J555"/>
  <c r="J545"/>
  <c r="BK539"/>
  <c r="J534"/>
  <c r="BK530"/>
  <c r="BK525"/>
  <c r="BK520"/>
  <c r="J515"/>
  <c r="J505"/>
  <c r="J492"/>
  <c r="J490"/>
  <c r="J486"/>
  <c r="J481"/>
  <c r="BK479"/>
  <c r="BK475"/>
  <c r="J464"/>
  <c r="J462"/>
  <c r="J459"/>
  <c r="BK457"/>
  <c r="J455"/>
  <c r="BK452"/>
  <c r="J447"/>
  <c r="J442"/>
  <c r="BK437"/>
  <c r="J434"/>
  <c r="J432"/>
  <c r="J430"/>
  <c r="J428"/>
  <c r="BK423"/>
  <c r="J421"/>
  <c r="J418"/>
  <c r="J409"/>
  <c r="J401"/>
  <c r="J396"/>
  <c r="J390"/>
  <c r="J384"/>
  <c r="J374"/>
  <c r="J369"/>
  <c r="BK357"/>
  <c r="BK355"/>
  <c r="BK350"/>
  <c r="BK345"/>
  <c r="J340"/>
  <c r="J335"/>
  <c r="BK325"/>
  <c r="BK317"/>
  <c r="BK306"/>
  <c r="J287"/>
  <c r="BK281"/>
  <c r="J276"/>
  <c r="J271"/>
  <c r="BK266"/>
  <c r="J261"/>
  <c r="J256"/>
  <c r="BK251"/>
  <c r="BK246"/>
  <c r="J241"/>
  <c r="J235"/>
  <c r="BK230"/>
  <c r="J225"/>
  <c r="J220"/>
  <c r="J218"/>
  <c r="J213"/>
  <c r="J209"/>
  <c r="J205"/>
  <c r="BK201"/>
  <c r="BK196"/>
  <c r="BK190"/>
  <c r="BK173"/>
  <c r="BK169"/>
  <c r="J153"/>
  <c r="BK147"/>
  <c r="BK142"/>
  <c r="BK135"/>
  <c i="2" r="BK137"/>
  <c r="BK135"/>
  <c r="BK133"/>
  <c r="BK130"/>
  <c r="J127"/>
  <c r="J125"/>
  <c r="BK123"/>
  <c i="1" r="AS94"/>
  <c i="2" l="1" r="P122"/>
  <c r="T122"/>
  <c r="P132"/>
  <c r="R132"/>
  <c i="3" r="P134"/>
  <c r="T134"/>
  <c r="P152"/>
  <c r="T152"/>
  <c r="P217"/>
  <c r="T217"/>
  <c r="P286"/>
  <c r="R286"/>
  <c r="BK420"/>
  <c r="J420"/>
  <c r="J101"/>
  <c r="R420"/>
  <c r="BK436"/>
  <c r="J436"/>
  <c r="J102"/>
  <c r="T436"/>
  <c r="BK461"/>
  <c r="J461"/>
  <c r="J104"/>
  <c r="T461"/>
  <c r="P581"/>
  <c r="R581"/>
  <c r="BK641"/>
  <c r="J641"/>
  <c r="J106"/>
  <c r="T641"/>
  <c r="P725"/>
  <c r="T725"/>
  <c r="P752"/>
  <c r="T752"/>
  <c r="P783"/>
  <c r="R783"/>
  <c r="BK819"/>
  <c r="J819"/>
  <c r="J111"/>
  <c r="R819"/>
  <c r="BK877"/>
  <c r="J877"/>
  <c r="J112"/>
  <c r="R877"/>
  <c i="4" r="P133"/>
  <c r="T133"/>
  <c r="P150"/>
  <c r="T150"/>
  <c r="P179"/>
  <c r="T179"/>
  <c r="R195"/>
  <c r="BK212"/>
  <c r="J212"/>
  <c r="J102"/>
  <c r="R212"/>
  <c r="BK219"/>
  <c r="J219"/>
  <c r="J103"/>
  <c r="R219"/>
  <c r="BK248"/>
  <c r="J248"/>
  <c r="J104"/>
  <c r="T248"/>
  <c r="P288"/>
  <c r="T288"/>
  <c r="P314"/>
  <c r="R314"/>
  <c r="BK347"/>
  <c r="J347"/>
  <c r="J107"/>
  <c r="R347"/>
  <c r="BK378"/>
  <c r="J378"/>
  <c r="J108"/>
  <c r="R378"/>
  <c r="BK446"/>
  <c r="J446"/>
  <c r="J110"/>
  <c r="P446"/>
  <c r="T446"/>
  <c i="5" r="BK130"/>
  <c r="J130"/>
  <c r="J98"/>
  <c r="R130"/>
  <c r="BK193"/>
  <c r="J193"/>
  <c r="J100"/>
  <c r="T193"/>
  <c r="P202"/>
  <c r="T202"/>
  <c r="BK224"/>
  <c r="J224"/>
  <c r="J103"/>
  <c r="R224"/>
  <c r="BK238"/>
  <c r="J238"/>
  <c r="J104"/>
  <c r="P238"/>
  <c r="T238"/>
  <c r="R246"/>
  <c i="2" r="BK122"/>
  <c r="J122"/>
  <c r="J98"/>
  <c r="R122"/>
  <c r="R121"/>
  <c r="R120"/>
  <c r="BK132"/>
  <c r="J132"/>
  <c r="J100"/>
  <c r="T132"/>
  <c i="3" r="BK134"/>
  <c r="J134"/>
  <c r="J97"/>
  <c r="R134"/>
  <c r="BK152"/>
  <c r="J152"/>
  <c r="J98"/>
  <c r="R152"/>
  <c r="BK217"/>
  <c r="J217"/>
  <c r="J99"/>
  <c r="R217"/>
  <c r="BK286"/>
  <c r="J286"/>
  <c r="J100"/>
  <c r="T286"/>
  <c r="P420"/>
  <c r="T420"/>
  <c r="P436"/>
  <c r="R436"/>
  <c r="BK454"/>
  <c r="J454"/>
  <c r="J103"/>
  <c r="P454"/>
  <c r="R454"/>
  <c r="T454"/>
  <c r="P461"/>
  <c r="R461"/>
  <c r="BK581"/>
  <c r="J581"/>
  <c r="J105"/>
  <c r="T581"/>
  <c r="P641"/>
  <c r="R641"/>
  <c r="BK725"/>
  <c r="J725"/>
  <c r="J107"/>
  <c r="R725"/>
  <c r="BK752"/>
  <c r="J752"/>
  <c r="J108"/>
  <c r="R752"/>
  <c r="BK783"/>
  <c r="J783"/>
  <c r="J109"/>
  <c r="T783"/>
  <c r="P819"/>
  <c r="T819"/>
  <c r="P877"/>
  <c r="T877"/>
  <c i="4" r="BK133"/>
  <c r="J133"/>
  <c r="J98"/>
  <c r="R133"/>
  <c r="BK150"/>
  <c r="J150"/>
  <c r="J99"/>
  <c r="R150"/>
  <c r="BK179"/>
  <c r="J179"/>
  <c r="J100"/>
  <c r="R179"/>
  <c r="BK195"/>
  <c r="J195"/>
  <c r="J101"/>
  <c r="P195"/>
  <c r="T195"/>
  <c r="P212"/>
  <c r="T212"/>
  <c r="P219"/>
  <c r="T219"/>
  <c r="P248"/>
  <c r="R248"/>
  <c r="BK288"/>
  <c r="J288"/>
  <c r="J105"/>
  <c r="R288"/>
  <c r="BK314"/>
  <c r="J314"/>
  <c r="J106"/>
  <c r="T314"/>
  <c r="P347"/>
  <c r="T347"/>
  <c r="P378"/>
  <c r="T378"/>
  <c r="R446"/>
  <c i="5" r="P130"/>
  <c r="T130"/>
  <c r="P193"/>
  <c r="R193"/>
  <c r="BK202"/>
  <c r="J202"/>
  <c r="J101"/>
  <c r="R202"/>
  <c r="P224"/>
  <c r="T224"/>
  <c r="R238"/>
  <c r="BK246"/>
  <c r="J246"/>
  <c r="J105"/>
  <c r="P246"/>
  <c r="T246"/>
  <c r="BK263"/>
  <c r="J263"/>
  <c r="J106"/>
  <c r="P263"/>
  <c r="R263"/>
  <c r="T263"/>
  <c i="2" r="E85"/>
  <c r="J89"/>
  <c r="J91"/>
  <c r="J92"/>
  <c r="BE127"/>
  <c r="BE133"/>
  <c r="BE135"/>
  <c i="3" r="J89"/>
  <c r="J91"/>
  <c r="J92"/>
  <c r="BE135"/>
  <c r="BE142"/>
  <c r="BE147"/>
  <c r="BE169"/>
  <c r="BE173"/>
  <c r="BE196"/>
  <c r="BE213"/>
  <c r="BE225"/>
  <c r="BE241"/>
  <c r="BE246"/>
  <c r="BE256"/>
  <c r="BE261"/>
  <c r="BE276"/>
  <c r="BE281"/>
  <c r="BE287"/>
  <c r="BE306"/>
  <c r="BE317"/>
  <c r="BE340"/>
  <c r="BE345"/>
  <c r="BE350"/>
  <c r="BE355"/>
  <c r="BE369"/>
  <c r="BE374"/>
  <c r="BE396"/>
  <c r="BE421"/>
  <c r="BE432"/>
  <c r="BE434"/>
  <c r="BE437"/>
  <c r="BE442"/>
  <c r="BE447"/>
  <c r="BE452"/>
  <c r="BE455"/>
  <c r="BE459"/>
  <c r="BE464"/>
  <c r="BE475"/>
  <c r="BE515"/>
  <c r="BE520"/>
  <c r="BE525"/>
  <c r="BE534"/>
  <c r="BE575"/>
  <c r="BE577"/>
  <c r="BE579"/>
  <c r="BE582"/>
  <c r="BE602"/>
  <c r="BE617"/>
  <c r="BE624"/>
  <c r="BE628"/>
  <c r="BE633"/>
  <c r="BE639"/>
  <c r="BE642"/>
  <c r="BE663"/>
  <c r="BE668"/>
  <c r="BE678"/>
  <c r="BE680"/>
  <c r="BE696"/>
  <c r="BE713"/>
  <c r="BE740"/>
  <c r="BE753"/>
  <c r="BE770"/>
  <c r="BE794"/>
  <c r="BE799"/>
  <c r="BE807"/>
  <c r="BE865"/>
  <c r="BK806"/>
  <c r="J806"/>
  <c r="J110"/>
  <c r="BK886"/>
  <c r="J886"/>
  <c r="J113"/>
  <c i="4" r="E85"/>
  <c r="F92"/>
  <c r="F127"/>
  <c r="J127"/>
  <c r="J128"/>
  <c r="BE134"/>
  <c r="BE136"/>
  <c r="BE145"/>
  <c r="BE151"/>
  <c r="BE153"/>
  <c r="BE167"/>
  <c r="BE175"/>
  <c r="BE180"/>
  <c r="BE189"/>
  <c r="BE196"/>
  <c r="BE198"/>
  <c r="BE206"/>
  <c r="BE208"/>
  <c r="BE210"/>
  <c r="BE232"/>
  <c r="BE237"/>
  <c r="BE242"/>
  <c r="BE244"/>
  <c r="BE246"/>
  <c r="BE262"/>
  <c r="BE274"/>
  <c r="BE281"/>
  <c r="BE289"/>
  <c r="BE293"/>
  <c r="BE304"/>
  <c r="BE312"/>
  <c r="BE315"/>
  <c r="BE320"/>
  <c r="BE330"/>
  <c r="BE335"/>
  <c r="BE340"/>
  <c r="BE359"/>
  <c r="BE379"/>
  <c r="BE392"/>
  <c r="BE403"/>
  <c r="BE412"/>
  <c r="BK411"/>
  <c r="J411"/>
  <c r="J109"/>
  <c i="5" r="J89"/>
  <c r="F92"/>
  <c r="J124"/>
  <c r="BE138"/>
  <c r="BE152"/>
  <c r="BE157"/>
  <c r="BE161"/>
  <c r="BE170"/>
  <c r="BE172"/>
  <c r="BE183"/>
  <c r="BE188"/>
  <c r="BE194"/>
  <c r="BE198"/>
  <c r="BE212"/>
  <c r="BE222"/>
  <c r="BE227"/>
  <c r="BE232"/>
  <c r="BE236"/>
  <c r="BE239"/>
  <c r="BE247"/>
  <c r="BE251"/>
  <c r="BE261"/>
  <c r="BE273"/>
  <c r="BE276"/>
  <c r="BK187"/>
  <c r="J187"/>
  <c r="J99"/>
  <c i="2" r="F91"/>
  <c r="F92"/>
  <c r="BE123"/>
  <c r="BE125"/>
  <c r="BE130"/>
  <c r="BE137"/>
  <c r="BK129"/>
  <c r="J129"/>
  <c r="J99"/>
  <c i="3" r="E85"/>
  <c r="F91"/>
  <c r="F92"/>
  <c r="BE153"/>
  <c r="BE190"/>
  <c r="BE201"/>
  <c r="BE205"/>
  <c r="BE209"/>
  <c r="BE218"/>
  <c r="BE220"/>
  <c r="BE230"/>
  <c r="BE235"/>
  <c r="BE251"/>
  <c r="BE266"/>
  <c r="BE271"/>
  <c r="BE325"/>
  <c r="BE335"/>
  <c r="BE357"/>
  <c r="BE384"/>
  <c r="BE390"/>
  <c r="BE401"/>
  <c r="BE409"/>
  <c r="BE418"/>
  <c r="BE423"/>
  <c r="BE428"/>
  <c r="BE430"/>
  <c r="BE457"/>
  <c r="BE462"/>
  <c r="BE479"/>
  <c r="BE481"/>
  <c r="BE486"/>
  <c r="BE490"/>
  <c r="BE492"/>
  <c r="BE505"/>
  <c r="BE530"/>
  <c r="BE539"/>
  <c r="BE545"/>
  <c r="BE555"/>
  <c r="BE565"/>
  <c r="BE571"/>
  <c r="BE573"/>
  <c r="BE593"/>
  <c r="BE604"/>
  <c r="BE609"/>
  <c r="BE613"/>
  <c r="BE622"/>
  <c r="BE635"/>
  <c r="BE648"/>
  <c r="BE659"/>
  <c r="BE673"/>
  <c r="BE685"/>
  <c r="BE687"/>
  <c r="BE707"/>
  <c r="BE718"/>
  <c r="BE723"/>
  <c r="BE726"/>
  <c r="BE735"/>
  <c r="BE745"/>
  <c r="BE750"/>
  <c r="BE761"/>
  <c r="BE781"/>
  <c r="BE784"/>
  <c r="BE804"/>
  <c r="BE812"/>
  <c r="BE820"/>
  <c r="BE863"/>
  <c r="BE867"/>
  <c r="BE872"/>
  <c r="BE878"/>
  <c r="BE880"/>
  <c r="BE882"/>
  <c r="BE884"/>
  <c r="BE887"/>
  <c i="4" r="J89"/>
  <c r="BE140"/>
  <c r="BE160"/>
  <c r="BE177"/>
  <c r="BE182"/>
  <c r="BE187"/>
  <c r="BE191"/>
  <c r="BE193"/>
  <c r="BE200"/>
  <c r="BE202"/>
  <c r="BE204"/>
  <c r="BE213"/>
  <c r="BE215"/>
  <c r="BE217"/>
  <c r="BE220"/>
  <c r="BE225"/>
  <c r="BE249"/>
  <c r="BE257"/>
  <c r="BE266"/>
  <c r="BE270"/>
  <c r="BE276"/>
  <c r="BE286"/>
  <c r="BE298"/>
  <c r="BE325"/>
  <c r="BE345"/>
  <c r="BE348"/>
  <c r="BE370"/>
  <c r="BE376"/>
  <c r="BE381"/>
  <c r="BE390"/>
  <c r="BE397"/>
  <c r="BE407"/>
  <c r="BE409"/>
  <c r="BE429"/>
  <c r="BE447"/>
  <c r="BE449"/>
  <c r="BE452"/>
  <c r="BK451"/>
  <c r="J451"/>
  <c r="J111"/>
  <c i="5" r="E85"/>
  <c r="F91"/>
  <c r="J92"/>
  <c r="BE131"/>
  <c r="BE140"/>
  <c r="BE146"/>
  <c r="BE159"/>
  <c r="BE166"/>
  <c r="BE177"/>
  <c r="BE181"/>
  <c r="BE203"/>
  <c r="BE207"/>
  <c r="BE216"/>
  <c r="BE225"/>
  <c r="BE234"/>
  <c r="BE244"/>
  <c r="BE253"/>
  <c r="BE257"/>
  <c r="BE259"/>
  <c r="BE264"/>
  <c r="BE268"/>
  <c r="BE270"/>
  <c r="BK221"/>
  <c r="J221"/>
  <c r="J102"/>
  <c r="BK272"/>
  <c r="J272"/>
  <c r="J107"/>
  <c r="BK275"/>
  <c r="J275"/>
  <c r="J108"/>
  <c i="2" r="F35"/>
  <c i="1" r="BB95"/>
  <c i="2" r="F36"/>
  <c i="1" r="BC95"/>
  <c i="3" r="F34"/>
  <c i="1" r="BA96"/>
  <c i="3" r="F35"/>
  <c i="1" r="BB96"/>
  <c i="3" r="F37"/>
  <c i="1" r="BD96"/>
  <c i="4" r="F34"/>
  <c i="1" r="BA97"/>
  <c i="4" r="F35"/>
  <c i="1" r="BB97"/>
  <c i="4" r="F37"/>
  <c i="1" r="BD97"/>
  <c i="5" r="J34"/>
  <c i="1" r="AW98"/>
  <c i="5" r="F37"/>
  <c i="1" r="BD98"/>
  <c i="2" r="F34"/>
  <c i="1" r="BA95"/>
  <c i="2" r="J34"/>
  <c i="1" r="AW95"/>
  <c i="2" r="F37"/>
  <c i="1" r="BD95"/>
  <c i="3" r="J34"/>
  <c i="1" r="AW96"/>
  <c i="3" r="F36"/>
  <c i="1" r="BC96"/>
  <c i="4" r="F36"/>
  <c i="1" r="BC97"/>
  <c i="5" r="F35"/>
  <c i="1" r="BB98"/>
  <c i="4" r="J34"/>
  <c i="1" r="AW97"/>
  <c i="5" r="F34"/>
  <c i="1" r="BA98"/>
  <c i="5" r="F36"/>
  <c i="1" r="BC98"/>
  <c i="5" l="1" r="T129"/>
  <c r="T128"/>
  <c i="4" r="R132"/>
  <c r="R131"/>
  <c i="5" r="P129"/>
  <c r="P128"/>
  <c i="1" r="AU98"/>
  <c i="3" r="R133"/>
  <c i="5" r="R129"/>
  <c r="R128"/>
  <c i="4" r="T132"/>
  <c r="T131"/>
  <c r="P132"/>
  <c r="P131"/>
  <c i="1" r="AU97"/>
  <c i="3" r="T133"/>
  <c r="P133"/>
  <c i="1" r="AU96"/>
  <c i="2" r="T121"/>
  <c r="T120"/>
  <c r="P121"/>
  <c r="P120"/>
  <c i="1" r="AU95"/>
  <c i="3" r="BK133"/>
  <c r="J133"/>
  <c r="J96"/>
  <c i="4" r="BK132"/>
  <c r="J132"/>
  <c r="J97"/>
  <c i="5" r="BK129"/>
  <c r="J129"/>
  <c r="J97"/>
  <c i="2" r="BK121"/>
  <c r="BK120"/>
  <c r="J120"/>
  <c i="1" r="BB94"/>
  <c r="AX94"/>
  <c i="2" r="F33"/>
  <c i="1" r="AZ95"/>
  <c i="2" r="J33"/>
  <c i="1" r="AV95"/>
  <c r="AT95"/>
  <c i="3" r="F33"/>
  <c i="1" r="AZ96"/>
  <c i="5" r="J33"/>
  <c i="1" r="AV98"/>
  <c r="AT98"/>
  <c r="BA94"/>
  <c r="AW94"/>
  <c r="AK30"/>
  <c i="3" r="J33"/>
  <c i="1" r="AV96"/>
  <c r="AT96"/>
  <c i="5" r="F33"/>
  <c i="1" r="AZ98"/>
  <c i="2" r="J30"/>
  <c i="1" r="AG95"/>
  <c r="AN95"/>
  <c r="BD94"/>
  <c r="W33"/>
  <c i="4" r="F33"/>
  <c i="1" r="AZ97"/>
  <c r="BC94"/>
  <c r="W32"/>
  <c i="4" r="J33"/>
  <c i="1" r="AV97"/>
  <c r="AT97"/>
  <c i="2" l="1" r="J39"/>
  <c r="J96"/>
  <c r="J121"/>
  <c r="J97"/>
  <c i="4" r="BK131"/>
  <c r="J131"/>
  <c i="5" r="BK128"/>
  <c r="J128"/>
  <c r="J96"/>
  <c i="1" r="AU94"/>
  <c r="AZ94"/>
  <c r="AV94"/>
  <c r="AK29"/>
  <c r="W31"/>
  <c i="3" r="J30"/>
  <c i="1" r="AG96"/>
  <c r="AN96"/>
  <c r="W30"/>
  <c i="4" r="J30"/>
  <c i="1" r="AG97"/>
  <c r="AN97"/>
  <c r="AY94"/>
  <c i="3" l="1" r="J39"/>
  <c i="4" r="J39"/>
  <c r="J96"/>
  <c i="1" r="W29"/>
  <c i="5" r="J30"/>
  <c i="1" r="AG98"/>
  <c r="AN98"/>
  <c r="AT94"/>
  <c i="5" l="1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<sst xmlns="http://schemas.openxmlformats.org/spreadsheetml/2006/main">
  <si>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</si>
  <si>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</si>
  <si>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</si>
  <si>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</si>
  <si>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</si>
  <si>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{6588bfbb-6cc3-4cc4-88fe-b9ec1ae7ec0a}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</si>
  <si>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</si>
  <si>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</si>
  <si>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</si>
  <si>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</si>
  <si>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</si>
  <si>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</si>
  <si>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</si>
  <si>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</si>
  <si>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OU1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</si>
  <si>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</si>
  <si>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</si>
  <si>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Ostravska univerzita-21.10.2020 - upraveny dle p.Svoboda</t>
  </si>
  <si>
    <t>KSO:</t>
  </si>
  <si>
    <t>CC-CZ:</t>
  </si>
  <si>
    <t>Místo:</t>
  </si>
  <si>
    <t xml:space="preserve"> </t>
  </si>
  <si>
    <t>Datum:</t>
  </si>
  <si>
    <t>21. 10. 2020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</si>
  <si>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</si>
  <si>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</si>
  <si>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</si>
  <si>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</si>
  <si>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</si>
  <si>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</si>
  <si>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</si>
  <si>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</si>
  <si>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</si>
  <si>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</si>
  <si>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</si>
  <si>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</si>
  <si>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</si>
  <si>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</si>
  <si>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</si>
  <si>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</si>
  <si>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</si>
  <si>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</si>
  <si>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</si>
  <si>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</si>
  <si>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</si>
  <si>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</si>
  <si>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</si>
  <si>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</si>
  <si>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</si>
  <si>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</si>
  <si>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</si>
  <si>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</si>
  <si>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</si>
  <si>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</si>
  <si>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</si>
  <si>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</si>
  <si>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</si>
  <si>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</si>
  <si>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</si>
  <si>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</si>
  <si>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</si>
  <si>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</si>
  <si>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</si>
  <si>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</si>
  <si>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</si>
  <si>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</si>
  <si>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</si>
  <si>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</si>
  <si>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</si>
  <si>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</si>
  <si>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</si>
  <si>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</si>
  <si>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</si>
  <si>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</si>
  <si>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</si>
  <si>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</si>
  <si>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</si>
  <si>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</si>
  <si>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</t>
  </si>
  <si>
    <t>Vedlejší rozpočto...</t>
  </si>
  <si>
    <t>STA</t>
  </si>
  <si>
    <t>1</t>
  </si>
  <si>
    <t>{8d7a7c36-efa1-4b4e-a4de-13422c27221e}</t>
  </si>
  <si>
    <t>2</t>
  </si>
  <si>
    <t>SO 01</t>
  </si>
  <si>
    <t>{fb5abb93-5a70-48b6-a1a2-883067f1aa9d}</t>
  </si>
  <si>
    <t>SO 02</t>
  </si>
  <si>
    <t>{208601bf-4692-4579-b507-863b4bc4a227}</t>
  </si>
  <si>
    <t>SO 03</t>
  </si>
  <si>
    <t>{e4d96249-b8eb-4469-be73-316429a4c975}</t>
  </si>
  <si>
    <t>KRYCÍ LIST SOUPISU PRACÍ</t>
  </si>
  <si>
    <t>Objekt:</t>
  </si>
  <si>
    <t>SO 00 - Vedlejší rozpočto...</t>
  </si>
  <si>
    <t>REKAPITULACE ČLENĚNÍ SOUPISU PRACÍ</t>
  </si>
  <si>
    <t>Kód dílu - Popis</t>
  </si>
  <si>
    <t>Cena celkem [CZK]</t>
  </si>
  <si>
    <t>Náklady ze soupisu prací</t>
  </si>
  <si>
    <t>-1</t>
  </si>
  <si>
    <t>D1 - SO_01,02 a 03: Vedlejší náklady</t>
  </si>
  <si>
    <t xml:space="preserve">    D13 - V01: Průzkumné, geodetické a projektové práce</t>
  </si>
  <si>
    <t xml:space="preserve">    D14 - V04: Inženýrská činnost</t>
  </si>
  <si>
    <t xml:space="preserve">    D15 - V01: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</si>
  <si>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</si>
  <si>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</si>
  <si>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</si>
  <si>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</si>
  <si>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</si>
  <si>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</si>
  <si>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</si>
  <si>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</si>
  <si>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</si>
  <si>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</si>
  <si>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</si>
  <si>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</si>
  <si>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</si>
  <si>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</si>
  <si>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SO_01,02 a 03: Vedlejší náklady</t>
  </si>
  <si>
    <t>ROZPOCET</t>
  </si>
  <si>
    <t>D13</t>
  </si>
  <si>
    <t>V01: Průzkumné, geodetické a projektové práce</t>
  </si>
  <si>
    <t>K</t>
  </si>
  <si>
    <t>012103000</t>
  </si>
  <si>
    <t>Geodetické práce před výstavbou</t>
  </si>
  <si>
    <t>soubor</t>
  </si>
  <si>
    <t>4</t>
  </si>
  <si>
    <t>PP</t>
  </si>
  <si>
    <t>012303000</t>
  </si>
  <si>
    <t>Geodetické práce po výstavbě</t>
  </si>
  <si>
    <t>3</t>
  </si>
  <si>
    <t>013254000.2</t>
  </si>
  <si>
    <t>Dokumentace skutečného provedení stavby</t>
  </si>
  <si>
    <t>6</t>
  </si>
  <si>
    <t>D14</t>
  </si>
  <si>
    <t>V04: Inženýrská činnost</t>
  </si>
  <si>
    <t>041403000.2</t>
  </si>
  <si>
    <t>Koordinátor BOZP na staveništi</t>
  </si>
  <si>
    <t>8</t>
  </si>
  <si>
    <t>D15</t>
  </si>
  <si>
    <t>5</t>
  </si>
  <si>
    <t>045002000</t>
  </si>
  <si>
    <t>Kompletační a koordinační činnost - vč. dodání všech dokladů a vyjádření</t>
  </si>
  <si>
    <t>10</t>
  </si>
  <si>
    <t>07.2</t>
  </si>
  <si>
    <t>Zařízení staveniště - zřízení, nájem, demontáž</t>
  </si>
  <si>
    <t>%</t>
  </si>
  <si>
    <t>12</t>
  </si>
  <si>
    <t>Zařízení staveniště</t>
  </si>
  <si>
    <t>7</t>
  </si>
  <si>
    <t>070001000.2</t>
  </si>
  <si>
    <t>Provozní vlivy</t>
  </si>
  <si>
    <t>14</t>
  </si>
  <si>
    <t>SO 01 - SO 01</t>
  </si>
  <si>
    <t>D3 - 003: Svislé konstrukce</t>
  </si>
  <si>
    <t>D4 - 004: Vodorovné konstrukce</t>
  </si>
  <si>
    <t>D5 - 006: Úpravy povrchu</t>
  </si>
  <si>
    <t>D6 - 009: Ostatní konstrukce a práce</t>
  </si>
  <si>
    <t>D7 - 099: Přesun hmot HSV</t>
  </si>
  <si>
    <t>D8 - 713: Izolace tepelné</t>
  </si>
  <si>
    <t>D9 - 740: Silnoproud</t>
  </si>
  <si>
    <t>D10 - 763: Konstrukce montované</t>
  </si>
  <si>
    <t>D11 - 766: Konstrukce truhlářské</t>
  </si>
  <si>
    <t>D12 - 767: Konstrukce zámečnické</t>
  </si>
  <si>
    <t>D13 - 771: Podlahy z dlaždic</t>
  </si>
  <si>
    <t>D14 - 776: Podlahy povlakové</t>
  </si>
  <si>
    <t>D15 - 781: Obklady</t>
  </si>
  <si>
    <t>D16 - 783: Nátěry</t>
  </si>
  <si>
    <t>D17 - 784: Malby</t>
  </si>
  <si>
    <t>D18 - 796: Ostatní</t>
  </si>
  <si>
    <t>D20 - V04: Inženýrská činnost</t>
  </si>
  <si>
    <t>D3</t>
  </si>
  <si>
    <t>003: Svislé konstrukce</t>
  </si>
  <si>
    <t>310239211</t>
  </si>
  <si>
    <t>Zazdívka otvorů pl do 4 m2 ve zdivu nadzákladovém cihlami pálenými na MVC vč. jednovrstvé jemné omítky 2x5mm, vč.perlinky vtlačené do lepidla</t>
  </si>
  <si>
    <t>m3</t>
  </si>
  <si>
    <t>VV</t>
  </si>
  <si>
    <t>1.NP - 1.3..........dozdívka Zn12</t>
  </si>
  <si>
    <t>0,25*0,6*2,5*2</t>
  </si>
  <si>
    <t>1.NP - 1.2........dozdívka Zn12</t>
  </si>
  <si>
    <t>0,25*0,6*3,2</t>
  </si>
  <si>
    <t>Součet</t>
  </si>
  <si>
    <t>346272113VL</t>
  </si>
  <si>
    <t xml:space="preserve">Příčky  tl 100 mm z pórobetonových přesných příčkovek Ytong objemové hmotnosti 500 kg/m3 - vč. jednovrstvé jemné omítky 2x5mm</t>
  </si>
  <si>
    <t>m2</t>
  </si>
  <si>
    <t>1.NP - 1.4........příčka Zn12</t>
  </si>
  <si>
    <t>0,9*2</t>
  </si>
  <si>
    <t>346272256</t>
  </si>
  <si>
    <t xml:space="preserve">Příčky  tl 150 mm z pórobetonových přesných příčkovek Ytong objemové hmotnosti 500 kg/m3 - vč. jednovrstvé jemné omítky 2x5mm</t>
  </si>
  <si>
    <t>Přizdívky z pórobetonových tvárnic objemová hmotnost do 500 kg/m3, na tenké maltové lože, tloušťka přizdívky 150 mm</t>
  </si>
  <si>
    <t>1.NP - 1.3........příčka Zn12</t>
  </si>
  <si>
    <t>2,355*3,85</t>
  </si>
  <si>
    <t>D4</t>
  </si>
  <si>
    <t>004: Vodorovné konstrukce</t>
  </si>
  <si>
    <t>413941123</t>
  </si>
  <si>
    <t>Osazování ocelových válcovaných nosníků stropů I, IE, U, UE nebo L do č. 22 vč. kotev a prokotvení, vč. podbetonování - viz v.č.D.1.1.09</t>
  </si>
  <si>
    <t>t</t>
  </si>
  <si>
    <t>UE 220.....21 kg/mb</t>
  </si>
  <si>
    <t>změna ze dne 20.10.2020.....P01</t>
  </si>
  <si>
    <t>(5,54+2*0,1)*13*21*0,001</t>
  </si>
  <si>
    <t>(4,98+2*0,1)*1*21*0,001</t>
  </si>
  <si>
    <t>(4,7+2*0,1)*1*21*0,001</t>
  </si>
  <si>
    <t>(3,2+2*0,1)*1*21*0,001</t>
  </si>
  <si>
    <t>(2,98+2*0,1)*1*21*0,001</t>
  </si>
  <si>
    <t>(1,57+2*0,1)*1*21*0,001</t>
  </si>
  <si>
    <t>(1,27+2*0,1)*1*21*0,001</t>
  </si>
  <si>
    <t>plech tl. 8mm, š=150mm,dl.=200mm.........1,884kg/kus</t>
  </si>
  <si>
    <t>1,884*18*0,001</t>
  </si>
  <si>
    <t xml:space="preserve">navíc - ze dne 20.10.2020     P01a</t>
  </si>
  <si>
    <t>(2,67+2*0,1)*2*21*0,001</t>
  </si>
  <si>
    <t>M</t>
  </si>
  <si>
    <t>13010940</t>
  </si>
  <si>
    <t>ocel profilová UPE 220 jakost 11 375</t>
  </si>
  <si>
    <t>2,14*1,1</t>
  </si>
  <si>
    <t>413941121</t>
  </si>
  <si>
    <t>Osazování ocelových válcovaných nosníků stropů I, IE, U, UE nebo L do č.12</t>
  </si>
  <si>
    <t>1.PP - 0.2.....překlad na příčce v m.č. 0.25</t>
  </si>
  <si>
    <t>L 40/40/4.......2,42 kg/mb.............překlad nad dveřmi</t>
  </si>
  <si>
    <t>1,1*2*2,42*0,001</t>
  </si>
  <si>
    <t>1.NP - 1.1-1.3</t>
  </si>
  <si>
    <t>HE 120....26,7 kg/mb - vyztužení podlahy v 1.NP-1.2</t>
  </si>
  <si>
    <t>3,24*6*26,7*0,001</t>
  </si>
  <si>
    <t>UE 120......8,6 kg/mb - vyztužení podlahy v 1.NP-1.2</t>
  </si>
  <si>
    <t>4,1*1*8,6*0,001</t>
  </si>
  <si>
    <t>L80/80/8.....9,63 kg/mb - vyztužení podlahy v 1.NP-1.2</t>
  </si>
  <si>
    <t>0,88*2*9,63*0,001</t>
  </si>
  <si>
    <t>I120......11,1 kg/mb.....niky</t>
  </si>
  <si>
    <t>0,7*2*3*11,1*0,001</t>
  </si>
  <si>
    <t>nový k 20.10.2020....U 180.....22 kg/mb</t>
  </si>
  <si>
    <t>1,98*2*22*0,001</t>
  </si>
  <si>
    <t>13010414</t>
  </si>
  <si>
    <t>úhelník ocelový rovnostranný jakost 11 375 40x40x4mm překlad nad dveřmi m.č. n0.25</t>
  </si>
  <si>
    <t>L 40/40/4.......2,42 kg/mb</t>
  </si>
  <si>
    <t>1,1*2*2,42*0,001*1,1</t>
  </si>
  <si>
    <t>13010434</t>
  </si>
  <si>
    <t>úhelník ocelový rovnostranný jakost 11 375 80x80x8mm</t>
  </si>
  <si>
    <t>16</t>
  </si>
  <si>
    <t>P 15</t>
  </si>
  <si>
    <t>0,017*1,1</t>
  </si>
  <si>
    <t>9</t>
  </si>
  <si>
    <t>13010714</t>
  </si>
  <si>
    <t>ocel profilová IPN 120 jakost 11 375 niky</t>
  </si>
  <si>
    <t>18</t>
  </si>
  <si>
    <t>0,047*1,1</t>
  </si>
  <si>
    <t>13010972</t>
  </si>
  <si>
    <t>ocel profilová HE-B 120 jakost 11 375</t>
  </si>
  <si>
    <t>20</t>
  </si>
  <si>
    <t>0,519*1,1</t>
  </si>
  <si>
    <t>11</t>
  </si>
  <si>
    <t>13010912</t>
  </si>
  <si>
    <t>ocel profilová UE 120 jakost 11 375</t>
  </si>
  <si>
    <t>22</t>
  </si>
  <si>
    <t>0,035*1,1</t>
  </si>
  <si>
    <t>133</t>
  </si>
  <si>
    <t>13010918</t>
  </si>
  <si>
    <t>ocel profilová UE 180 jakost 11 375 - nová k 20.10.2020</t>
  </si>
  <si>
    <t>24</t>
  </si>
  <si>
    <t>ocel profilová UE 180 jakost 11 375</t>
  </si>
  <si>
    <t>0,0087*1,1</t>
  </si>
  <si>
    <t>D5</t>
  </si>
  <si>
    <t>006: Úpravy povrchu</t>
  </si>
  <si>
    <t>631311131</t>
  </si>
  <si>
    <t>Doplnění dosavadních mazanin betonem prostým plochy do 1 m2 tloušťky přes 80 mm</t>
  </si>
  <si>
    <t>26</t>
  </si>
  <si>
    <t>13</t>
  </si>
  <si>
    <t>61232522VL</t>
  </si>
  <si>
    <t>Vápenocementová štuková omítka malých ploch do 0,25 m2 na stěnách - vč.dozdění prostupů</t>
  </si>
  <si>
    <t>kus</t>
  </si>
  <si>
    <t>28</t>
  </si>
  <si>
    <t>1.PP - 0.2.......zaomítání a vyspravení prostupů</t>
  </si>
  <si>
    <t>642942611</t>
  </si>
  <si>
    <t>Osazování zárubní nebo rámů dveřních kovových do 2,5 m2 na montážní pěnu</t>
  </si>
  <si>
    <t>30</t>
  </si>
  <si>
    <t>1.PP - 0.2....m.č. n0.25</t>
  </si>
  <si>
    <t>55331119</t>
  </si>
  <si>
    <t>zárubeň ocelová pro běžné zdění hranatý profil 110 900 levá,pravá</t>
  </si>
  <si>
    <t>32</t>
  </si>
  <si>
    <t>6123252VL</t>
  </si>
  <si>
    <t>Vápenocementová hrubá omítka malých ploch do 4,0 m2 na stěnách,vč. ukončovacích omítkových lišt,vč.skla (jedná se o kompletní skladbu)</t>
  </si>
  <si>
    <t>34</t>
  </si>
  <si>
    <t>Vápenocementová hrubá omítka malých ploch do 4,0 m2 na stěnách - vč. ukončovacích omítkových lišt</t>
  </si>
  <si>
    <t>1.NP - 1.3</t>
  </si>
  <si>
    <t>Zn6 - jedná se o kompletní skladbu, vč. bílého skla</t>
  </si>
  <si>
    <t>1,8*1,1</t>
  </si>
  <si>
    <t>17</t>
  </si>
  <si>
    <t>612341121</t>
  </si>
  <si>
    <t>Sádrová nebo vápenosádrová omítka hladká jednovrstvá vnitřních stěn nanášená ručně</t>
  </si>
  <si>
    <t>36</t>
  </si>
  <si>
    <t>1.NP - 1.3.........Zn07....sádrová omítka pro malbu na zeď</t>
  </si>
  <si>
    <t>1,92*2,2</t>
  </si>
  <si>
    <t>612321111</t>
  </si>
  <si>
    <t>Vápenocementová omítka hrubá jednovrstvá zatřená vnitřních stěn nanášená ručně</t>
  </si>
  <si>
    <t>38</t>
  </si>
  <si>
    <t>1.NP - 1.3.........Zn07....hrubá omítka pro malbu na zeď</t>
  </si>
  <si>
    <t>19</t>
  </si>
  <si>
    <t>612131121</t>
  </si>
  <si>
    <t>Penetrační disperzní nátěr vnitřních stěn nanášený ručně</t>
  </si>
  <si>
    <t>40</t>
  </si>
  <si>
    <t>1.NP - 1.3.........Zn07...pod sádrovou omítku i pod hrubou omítku</t>
  </si>
  <si>
    <t>1,92*2,2*2</t>
  </si>
  <si>
    <t>632441215</t>
  </si>
  <si>
    <t>Potěr anhydritový samonivelační litý C20 tl do 50 mm</t>
  </si>
  <si>
    <t>42</t>
  </si>
  <si>
    <t>1.NP - 1.2...............PN 02</t>
  </si>
  <si>
    <t>3,82*5,7</t>
  </si>
  <si>
    <t>631362021</t>
  </si>
  <si>
    <t>Výztuž mazanin svařovanými sítěmi Kari</t>
  </si>
  <si>
    <t>44</t>
  </si>
  <si>
    <t xml:space="preserve">Výztuž mazanin  ze svařovaných sítí z drátů typu KARI</t>
  </si>
  <si>
    <t>8/150x8/150.........5,4 kg/m2..... Pn2</t>
  </si>
  <si>
    <t>14*5,4*0,001*1,11</t>
  </si>
  <si>
    <t>771121011</t>
  </si>
  <si>
    <t>Nátěr penetrační na podlahu</t>
  </si>
  <si>
    <t>46</t>
  </si>
  <si>
    <t>1.NP - 1.2.................Pn02</t>
  </si>
  <si>
    <t>5,7*3,82</t>
  </si>
  <si>
    <t>23</t>
  </si>
  <si>
    <t>612181001</t>
  </si>
  <si>
    <t>Sádrová stěrka tl.do 3 mm vnitřních stěn</t>
  </si>
  <si>
    <t>48</t>
  </si>
  <si>
    <t>1.NP – 1.4...................Zn09+pod tapetou</t>
  </si>
  <si>
    <t>5,71*3,14</t>
  </si>
  <si>
    <t>612321141</t>
  </si>
  <si>
    <t>Vápenocementová omítka štuková dvouvrstvá vnitřních stěn nanášená ručně</t>
  </si>
  <si>
    <t>50</t>
  </si>
  <si>
    <t>1.NP - 1.4......Zn08...zazděné dveře</t>
  </si>
  <si>
    <t>25</t>
  </si>
  <si>
    <t>612311131</t>
  </si>
  <si>
    <t>Potažení vnitřních stěn vápenným štukem tloušťky do 3 mm</t>
  </si>
  <si>
    <t>52</t>
  </si>
  <si>
    <t>1.NP - 1.4......Zn08</t>
  </si>
  <si>
    <t>5,21*2,7+1,765*2,7-1,1*2,08</t>
  </si>
  <si>
    <t>D6</t>
  </si>
  <si>
    <t>009: Ostatní konstrukce a práce</t>
  </si>
  <si>
    <t>962031132</t>
  </si>
  <si>
    <t>Bourání příček z cihel pálených na MVC tl do 100 mm</t>
  </si>
  <si>
    <t>54</t>
  </si>
  <si>
    <t>1.PP - 0.2</t>
  </si>
  <si>
    <t>1,49*2,21</t>
  </si>
  <si>
    <t>(0,54+0,66)*2,21</t>
  </si>
  <si>
    <t>1,21*2*2,21</t>
  </si>
  <si>
    <t>-2*0,6*2,02</t>
  </si>
  <si>
    <t>1.NP - 1.1</t>
  </si>
  <si>
    <t>(3,74+0,11+1,85)*3,2-0,8*2,02</t>
  </si>
  <si>
    <t>4,16*3,2-0,8*2,02</t>
  </si>
  <si>
    <t>1.NP - 1.2</t>
  </si>
  <si>
    <t>(2,46+0,1+2,5)*3,8</t>
  </si>
  <si>
    <t>-0,6*2,02-2*0,8*2,02</t>
  </si>
  <si>
    <t>(1,8+1,9)*3,8</t>
  </si>
  <si>
    <t>3,8*3,8</t>
  </si>
  <si>
    <t>4,68*1+1,31*1</t>
  </si>
  <si>
    <t>(1,08+0,87)*3,8</t>
  </si>
  <si>
    <t>(2,12*3,8-2,12*3,2)*2</t>
  </si>
  <si>
    <t>27</t>
  </si>
  <si>
    <t>962031133</t>
  </si>
  <si>
    <t>Bourání příček z cihel pálených na MVC tl do 150 mm</t>
  </si>
  <si>
    <t>56</t>
  </si>
  <si>
    <t>1.NP - 1.4</t>
  </si>
  <si>
    <t>2,2*3,15</t>
  </si>
  <si>
    <t>1,1*2,1</t>
  </si>
  <si>
    <t>(2,15+1,63+3,38+1,22)*3,8</t>
  </si>
  <si>
    <t>-0,8*2,02</t>
  </si>
  <si>
    <t>(3,4+2,45+1,2)*3,8</t>
  </si>
  <si>
    <t>-1,86*2,45-0,8*2,02</t>
  </si>
  <si>
    <t>9851391VL</t>
  </si>
  <si>
    <t>Příplatek za ruční bourání cca 250mm</t>
  </si>
  <si>
    <t>58</t>
  </si>
  <si>
    <t>1,49*0,1</t>
  </si>
  <si>
    <t>(0,54+0,66)*0,1</t>
  </si>
  <si>
    <t>1,21*2*0,1</t>
  </si>
  <si>
    <t>-0,6*2*0,1</t>
  </si>
  <si>
    <t>29</t>
  </si>
  <si>
    <t>968072455</t>
  </si>
  <si>
    <t>Vybourání kovových dveřních zárubní pl do 2 m2</t>
  </si>
  <si>
    <t>60</t>
  </si>
  <si>
    <t>0,6*2,02*2</t>
  </si>
  <si>
    <t>0,8*2,02*2</t>
  </si>
  <si>
    <t>0,7*2,02</t>
  </si>
  <si>
    <t>0,9*2,02</t>
  </si>
  <si>
    <t>968072456</t>
  </si>
  <si>
    <t>Vybourání kovových dveřních zárubní pl přes 2 m2</t>
  </si>
  <si>
    <t>62</t>
  </si>
  <si>
    <t>1,35*2,5*2</t>
  </si>
  <si>
    <t>31</t>
  </si>
  <si>
    <t>973031324</t>
  </si>
  <si>
    <t>Vysekání kapes ve zdivu cihelném na MV nebo MVC pl do 0,10 m2 hl do 150 mm</t>
  </si>
  <si>
    <t>64</t>
  </si>
  <si>
    <t>1.PP - 0.1</t>
  </si>
  <si>
    <t>21+21</t>
  </si>
  <si>
    <t>963051113</t>
  </si>
  <si>
    <t>Bourání ŽB stropů deskových tl přes 80 mm</t>
  </si>
  <si>
    <t>66</t>
  </si>
  <si>
    <t xml:space="preserve">1.PP - 0.1 </t>
  </si>
  <si>
    <t>5,54*0,25*0,16</t>
  </si>
  <si>
    <t>33</t>
  </si>
  <si>
    <t>411354173</t>
  </si>
  <si>
    <t>Zřízení podpěrné konstrukce stropů v do 4 m pro zatížení do 12 kPa</t>
  </si>
  <si>
    <t>68</t>
  </si>
  <si>
    <t>5,54*0,5</t>
  </si>
  <si>
    <t>411354174</t>
  </si>
  <si>
    <t>Odstranění podpěrné konstrukce stropů v do 4 m pro zatížení do 12 kPa</t>
  </si>
  <si>
    <t>70</t>
  </si>
  <si>
    <t>35</t>
  </si>
  <si>
    <t>973031151</t>
  </si>
  <si>
    <t>Vysekání výklenků ve zdivu cihelném na MV nebo MVC pl přes 0,25 m2</t>
  </si>
  <si>
    <t>72</t>
  </si>
  <si>
    <t>nika</t>
  </si>
  <si>
    <t>0,4*0,15*06</t>
  </si>
  <si>
    <t>0,7*0,2*06</t>
  </si>
  <si>
    <t>0,4*0,15*0,6</t>
  </si>
  <si>
    <t>976001</t>
  </si>
  <si>
    <t>Odstranění vybavení místností</t>
  </si>
  <si>
    <t>hod</t>
  </si>
  <si>
    <t>74</t>
  </si>
  <si>
    <t>37</t>
  </si>
  <si>
    <t>968072641</t>
  </si>
  <si>
    <t>Vybourání kovových a dřevěných stěn kromě výkladních</t>
  </si>
  <si>
    <t>76</t>
  </si>
  <si>
    <t>2,77*2,5</t>
  </si>
  <si>
    <t xml:space="preserve">1.NP - 1.2    zádveří</t>
  </si>
  <si>
    <t>(2,37+3,07+2,34)*3,8</t>
  </si>
  <si>
    <t>prosklené stěny</t>
  </si>
  <si>
    <t>2,12*3,2*2</t>
  </si>
  <si>
    <t>1,86*2,45</t>
  </si>
  <si>
    <t>919732111</t>
  </si>
  <si>
    <t>Úprava povrchu cementobetonového krytu broušením tl do 2 mm</t>
  </si>
  <si>
    <t>78</t>
  </si>
  <si>
    <t>1.NP - 1.2 tl.cca 4mm</t>
  </si>
  <si>
    <t>3,12*0,8*2</t>
  </si>
  <si>
    <t>(1,15*0,55)/2*2</t>
  </si>
  <si>
    <t>39</t>
  </si>
  <si>
    <t>977311110</t>
  </si>
  <si>
    <t>Řezání drážky v cementovém potěru do hl.50mm</t>
  </si>
  <si>
    <t>m</t>
  </si>
  <si>
    <t>80</t>
  </si>
  <si>
    <t xml:space="preserve">1.NP - 1.2  </t>
  </si>
  <si>
    <t>drážka pro elektro</t>
  </si>
  <si>
    <t>974082840</t>
  </si>
  <si>
    <t xml:space="preserve">Vysekání rýh  v podhledu betonových stropů hl do 70 mm š do 150 mm - v 1.NP  - výkres bourání (ve vstupu u automatických dveří,pro vyzdění příčky tl.150mm)</t>
  </si>
  <si>
    <t>82</t>
  </si>
  <si>
    <t>2,37</t>
  </si>
  <si>
    <t>41</t>
  </si>
  <si>
    <t>965045110</t>
  </si>
  <si>
    <t>Odstranění stěrky pod povlakovými podlahami - odstranění zbytků lepidla</t>
  </si>
  <si>
    <t>84</t>
  </si>
  <si>
    <t>15,56</t>
  </si>
  <si>
    <t>4,26+71,23</t>
  </si>
  <si>
    <t>12,1-3,588</t>
  </si>
  <si>
    <t>968072860</t>
  </si>
  <si>
    <t xml:space="preserve">Vybourání rolet  pl přes 2 m2</t>
  </si>
  <si>
    <t>86</t>
  </si>
  <si>
    <t>2,92*3,5</t>
  </si>
  <si>
    <t>2,93*3,5</t>
  </si>
  <si>
    <t>2,89*3,5</t>
  </si>
  <si>
    <t>3,15*3,5</t>
  </si>
  <si>
    <t>3,12*3,5</t>
  </si>
  <si>
    <t>43</t>
  </si>
  <si>
    <t>952901111</t>
  </si>
  <si>
    <t>Vyčištění budov bytové a občanské výstavby při výšce podlaží do 4 m</t>
  </si>
  <si>
    <t>88</t>
  </si>
  <si>
    <t>D7</t>
  </si>
  <si>
    <t>099: Přesun hmot HSV</t>
  </si>
  <si>
    <t>997002511</t>
  </si>
  <si>
    <t>Vodorovné přemístění suti a vybouraných hmot bez naložení ale se složením a urovnáním do 1 km</t>
  </si>
  <si>
    <t>90</t>
  </si>
  <si>
    <t>45</t>
  </si>
  <si>
    <t>997002519</t>
  </si>
  <si>
    <t>Příplatek ZKD 1 km přemístění suti a vybouraných hmot</t>
  </si>
  <si>
    <t>92</t>
  </si>
  <si>
    <t>celkem do 15 km</t>
  </si>
  <si>
    <t>54,891*14</t>
  </si>
  <si>
    <t>997002611</t>
  </si>
  <si>
    <t>Nakládání suti a vybouraných hmot</t>
  </si>
  <si>
    <t>94</t>
  </si>
  <si>
    <t>47</t>
  </si>
  <si>
    <t>997013211</t>
  </si>
  <si>
    <t>Vnitrostaveništní doprava suti a vybouraných hmot pro budovy v do 6 m ručně</t>
  </si>
  <si>
    <t>96</t>
  </si>
  <si>
    <t>997013831</t>
  </si>
  <si>
    <t>Poplatek za uložení na skládce (skládkovné) stavebního odpadu směsného kód odpadu 170 904</t>
  </si>
  <si>
    <t>98</t>
  </si>
  <si>
    <t>49</t>
  </si>
  <si>
    <t>949101112</t>
  </si>
  <si>
    <t>Lešení pomocné pro objekty pozemních staveb s lešeňovou podlahou v do 3,5 m zatížení do 150 kg/m2</t>
  </si>
  <si>
    <t>100</t>
  </si>
  <si>
    <t xml:space="preserve">Lešení pomocné pracovní pro objekty pozemních staveb  pro zatížení do 150 kg/m2, o výšce lešeňové podlahy přes 1,9 do 3,5 m</t>
  </si>
  <si>
    <t>D8</t>
  </si>
  <si>
    <t>713: Izolace tepelné</t>
  </si>
  <si>
    <t>713121111</t>
  </si>
  <si>
    <t>Montáž izolace tepelné podlah volně kladenými rohožemi, pásy, dílci, deskami 1 vrstva</t>
  </si>
  <si>
    <t>102</t>
  </si>
  <si>
    <t>5,7*3,82*2</t>
  </si>
  <si>
    <t>51</t>
  </si>
  <si>
    <t>28375889</t>
  </si>
  <si>
    <t>deska EPS 150 pro trvalé zatížení v tlaku tl 20mm</t>
  </si>
  <si>
    <t>104</t>
  </si>
  <si>
    <t>5,7*3,82*1,1</t>
  </si>
  <si>
    <t>28375915</t>
  </si>
  <si>
    <t>deska EPS 150 pro trvalé zatížení v tlaku (max. 3000 kg/m2) tl 120mm</t>
  </si>
  <si>
    <t>106</t>
  </si>
  <si>
    <t>53</t>
  </si>
  <si>
    <t>998713202</t>
  </si>
  <si>
    <t>Přesun hmot procentní pro izolace tepelné v objektech v do 12 m</t>
  </si>
  <si>
    <t>108</t>
  </si>
  <si>
    <t>D9</t>
  </si>
  <si>
    <t>740: Silnoproud</t>
  </si>
  <si>
    <t>740001</t>
  </si>
  <si>
    <t>Slaboproud - EZS</t>
  </si>
  <si>
    <t>110</t>
  </si>
  <si>
    <t>55</t>
  </si>
  <si>
    <t>740002</t>
  </si>
  <si>
    <t>Slaboproud - SK + ostatní</t>
  </si>
  <si>
    <t>112</t>
  </si>
  <si>
    <t>740003</t>
  </si>
  <si>
    <t>Silnoproud</t>
  </si>
  <si>
    <t>114</t>
  </si>
  <si>
    <t>D10</t>
  </si>
  <si>
    <t>763: Konstrukce montované</t>
  </si>
  <si>
    <t>57</t>
  </si>
  <si>
    <t>763131821</t>
  </si>
  <si>
    <t>Demontáž SDK podhledu s dvouvrstvou nosnou kcí z ocelových profilů opláštění jednoduché</t>
  </si>
  <si>
    <t>116</t>
  </si>
  <si>
    <t>763164248VL</t>
  </si>
  <si>
    <t xml:space="preserve">SDK obklad  kcí tvaru U š do 1,2 m desky 2xGlasroc F Ridurit 15+20mm</t>
  </si>
  <si>
    <t>118</t>
  </si>
  <si>
    <t>1.PP - 0.1........obklad trámů UE, rš=1m</t>
  </si>
  <si>
    <t>2,25*13+4,98*2+3,2*2+1,57++1,27+2,98*2+4,7</t>
  </si>
  <si>
    <t>nová k 20.10.2020</t>
  </si>
  <si>
    <t>1,5*2</t>
  </si>
  <si>
    <t>S2 sloup rš=750mm, dl.1,98m</t>
  </si>
  <si>
    <t>0,75*1,98</t>
  </si>
  <si>
    <t>U 180 - nový k 20.10.2020</t>
  </si>
  <si>
    <t>1*2</t>
  </si>
  <si>
    <t>59</t>
  </si>
  <si>
    <t>59591273VL</t>
  </si>
  <si>
    <t>deska Glasroc F Ridurit tl 15mm</t>
  </si>
  <si>
    <t>120</t>
  </si>
  <si>
    <t>65,595*1,1</t>
  </si>
  <si>
    <t>59591274VL</t>
  </si>
  <si>
    <t>deska Glasroc F Ridurit tl 20mm</t>
  </si>
  <si>
    <t>122</t>
  </si>
  <si>
    <t>61</t>
  </si>
  <si>
    <t>76313153VL</t>
  </si>
  <si>
    <t>SDK podhled deska 1x Glasroc F Ridurit tl. 15mm</t>
  </si>
  <si>
    <t>124</t>
  </si>
  <si>
    <t>P10+11 opláštění stropu</t>
  </si>
  <si>
    <t>1,25*0,45</t>
  </si>
  <si>
    <t>126</t>
  </si>
  <si>
    <t>0,563*1,1</t>
  </si>
  <si>
    <t>63</t>
  </si>
  <si>
    <t>763164790VL</t>
  </si>
  <si>
    <t>Montáž SDK obkladu kovových kcí jednoduché opláštění - Podklad na stropních trámech 150x200</t>
  </si>
  <si>
    <t>128</t>
  </si>
  <si>
    <t>763131411</t>
  </si>
  <si>
    <t>SDK podhled desky 1xA 12,5 bez TI dvouvrstvá spodní kce profil CD+UD vč. tmelení</t>
  </si>
  <si>
    <t>130</t>
  </si>
  <si>
    <t>1.PP - 0.2....m.č. n0.35</t>
  </si>
  <si>
    <t>4,265*0,83</t>
  </si>
  <si>
    <t>8,7+8,5+11,1+34,7</t>
  </si>
  <si>
    <t>9,8+0,8+53,4+5,7</t>
  </si>
  <si>
    <t>105,2</t>
  </si>
  <si>
    <t>55+12,7+8,2+9,6+4,9</t>
  </si>
  <si>
    <t>65</t>
  </si>
  <si>
    <t>763111353VL</t>
  </si>
  <si>
    <t>SDK příčka tl 130 mm profil CW+UW 100 desky 1xDF 15 TI 80 mm EI 45 Rw 48 dB vč. tmelení</t>
  </si>
  <si>
    <t>132</t>
  </si>
  <si>
    <t>Zn 02</t>
  </si>
  <si>
    <t>(2,29+0,13+3+0,13)*3,2</t>
  </si>
  <si>
    <t>-0,8*1,97-0,9*1,97</t>
  </si>
  <si>
    <t>3,87*2*3,2</t>
  </si>
  <si>
    <t>-0,9*1,97</t>
  </si>
  <si>
    <t>1,83*3,2</t>
  </si>
  <si>
    <t>763183112</t>
  </si>
  <si>
    <t>Montáž pouzdra posuvných dveří s jednou kapsou pro jedno křídlo šířky do 1200 mm do SDK příčky</t>
  </si>
  <si>
    <t>134</t>
  </si>
  <si>
    <t>1.NP - 1.1......D/11, Z/02</t>
  </si>
  <si>
    <t>67</t>
  </si>
  <si>
    <t>55331623</t>
  </si>
  <si>
    <t>pouzdro stavební posuvných dveří jednopouzdrové</t>
  </si>
  <si>
    <t>136</t>
  </si>
  <si>
    <t>7633221VL</t>
  </si>
  <si>
    <t>Stěna z cementovláknitých desek tl.125mm,profil C.U 100mm deska tl.8mm,viz výkres D1.13-15-1.3,povrch. úpravy RAL 7026 jednostranná, předsazená</t>
  </si>
  <si>
    <t>138</t>
  </si>
  <si>
    <t>Stěna z cementovláknitých desek tl.125mm,profil C.U 100mm deska tl.8mm,viz výkres D1.13-15-1.3,povrch. úpravy RAL 7026 jednostranné</t>
  </si>
  <si>
    <t>(1,23+1,2+1,6)*2</t>
  </si>
  <si>
    <t>3,1*0,45</t>
  </si>
  <si>
    <t>69</t>
  </si>
  <si>
    <t>7633222VL</t>
  </si>
  <si>
    <t>Stěna z cementovláknitých desek tl.125mm,profil C.U 100mm deska tl.8mm,viz výkres D1.13-15-1.3,povrch. úpravy RAL 7026 oboustranné</t>
  </si>
  <si>
    <t>140</t>
  </si>
  <si>
    <t>(1,95+1,14+1,95+0,3+0,3+1,36+1,2)*4,1</t>
  </si>
  <si>
    <t>7633223VL</t>
  </si>
  <si>
    <t>Stěna z cementovláknitých desek tl.125mm,profil C.U 100mm deska tl.8mm,viz výkres D1.13-15-1.3,povrch. úpravy RAL 7026 přímý obklad stěn</t>
  </si>
  <si>
    <t>142</t>
  </si>
  <si>
    <t>1,12*1,75</t>
  </si>
  <si>
    <t>0,4*3,22*2</t>
  </si>
  <si>
    <t>71</t>
  </si>
  <si>
    <t>7633224VL</t>
  </si>
  <si>
    <t>Podhled z cementovláknitých desek tl.125mm,profil C.U 100mm deska tl.8mm,viz výkres D1.13-15-1.3,povrch. úpravy RAL 7026</t>
  </si>
  <si>
    <t>144</t>
  </si>
  <si>
    <t>0,3*1,12</t>
  </si>
  <si>
    <t>0,7*3,065</t>
  </si>
  <si>
    <t>0,3*1,56</t>
  </si>
  <si>
    <t>7633111VL</t>
  </si>
  <si>
    <t>Cementovláknitá deska tl.8mm - opláštění radiátorů</t>
  </si>
  <si>
    <t>146</t>
  </si>
  <si>
    <t>Cementotřísková deska tl.16mm - opláštění radiátorů</t>
  </si>
  <si>
    <t>1.NP - 1.3.....Z/12+13+14</t>
  </si>
  <si>
    <t>Z/14</t>
  </si>
  <si>
    <t>(1,12+1,28)*(1,5+1,6)</t>
  </si>
  <si>
    <t>Z/13</t>
  </si>
  <si>
    <t>3,07*0,7+3,07*0,38</t>
  </si>
  <si>
    <t>Z/12</t>
  </si>
  <si>
    <t>1,56*1,1+1,56*0,3</t>
  </si>
  <si>
    <t>73</t>
  </si>
  <si>
    <t>763VL</t>
  </si>
  <si>
    <t>Příplatek za perforaci cementovláknitých desek - dle Z/13+14+12</t>
  </si>
  <si>
    <t>148</t>
  </si>
  <si>
    <t>Příplatek za perforaci cementotřískových desek - dle Z/13+14+12</t>
  </si>
  <si>
    <t>1.NP - 1.3.....</t>
  </si>
  <si>
    <t>(1,12+1,28)*(0,35+0,6)</t>
  </si>
  <si>
    <t>3,07*0,2+3,07*0,18</t>
  </si>
  <si>
    <t>1,56*1,1</t>
  </si>
  <si>
    <t>76312141VL</t>
  </si>
  <si>
    <t>SDK stěna předsazená tl 62,5 mm profil CW+UW 50 deska 1xA 12,5 bez TI EI 15 - posuvná stěna</t>
  </si>
  <si>
    <t>150</t>
  </si>
  <si>
    <t>1.NP - 1.4.......Zn10....SDK stěna kotvená do podlahy a stropu (posuvná stěna)</t>
  </si>
  <si>
    <t>2,9*3,14</t>
  </si>
  <si>
    <t>0,35*3,14</t>
  </si>
  <si>
    <t>75</t>
  </si>
  <si>
    <t>763172312</t>
  </si>
  <si>
    <t>Montáž revizních dvířek SDK kcí vel. 300x300 mm</t>
  </si>
  <si>
    <t>152</t>
  </si>
  <si>
    <t xml:space="preserve">Instalační technika pro konstrukce ze sádrokartonových desek  montáž revizních dvířek velikost 300 x 300 mm</t>
  </si>
  <si>
    <t>59030711</t>
  </si>
  <si>
    <t>dvířka revizní s automatickým zámkem 300x300mm</t>
  </si>
  <si>
    <t>154</t>
  </si>
  <si>
    <t>77</t>
  </si>
  <si>
    <t>763172315</t>
  </si>
  <si>
    <t>Montáž revizních dvířek SDK kcí vel. 600x600 mm</t>
  </si>
  <si>
    <t>156</t>
  </si>
  <si>
    <t xml:space="preserve">Instalační technika pro konstrukce ze sádrokartonových desek  montáž revizních dvířek velikost 600 x 600 mm</t>
  </si>
  <si>
    <t>59030714</t>
  </si>
  <si>
    <t>dvířka revizní s automatickým zámkem 600x600mm</t>
  </si>
  <si>
    <t>158</t>
  </si>
  <si>
    <t>79</t>
  </si>
  <si>
    <t>998763202</t>
  </si>
  <si>
    <t>Přesun hmot procentní pro dřevostavby v objektech v do 24 m</t>
  </si>
  <si>
    <t>160</t>
  </si>
  <si>
    <t>D11</t>
  </si>
  <si>
    <t>766: Konstrukce truhlářské</t>
  </si>
  <si>
    <t>766691914</t>
  </si>
  <si>
    <t>Vyvěšení nebo zavěšení dřevěných křídel dveří pl do 2 m2</t>
  </si>
  <si>
    <t>162</t>
  </si>
  <si>
    <t>81</t>
  </si>
  <si>
    <t>766691915</t>
  </si>
  <si>
    <t>Vyvěšení nebo zavěšení dřevěných křídel dveří pl přes 2 m2</t>
  </si>
  <si>
    <t>164</t>
  </si>
  <si>
    <t>3*2</t>
  </si>
  <si>
    <t>766825810VL</t>
  </si>
  <si>
    <t>Rozebrání a likvidace recepčního pultu</t>
  </si>
  <si>
    <t>166</t>
  </si>
  <si>
    <t>83</t>
  </si>
  <si>
    <t>766441822</t>
  </si>
  <si>
    <t>Demontáž parapetních desek dřevěných nebo plastových šířky přes 30 cm délky přes 1,0 m</t>
  </si>
  <si>
    <t>168</t>
  </si>
  <si>
    <t>7666601 D9/L</t>
  </si>
  <si>
    <t>Montáž a dod. dveří vnitřních plných 800/2100mm, vč. dod.a montáže oblož.zárubně,kování - viz výpis truhlářských prvků</t>
  </si>
  <si>
    <t>170</t>
  </si>
  <si>
    <t>Montáž dveřních křídel dřevěných nebo plastových otevíravých do obložkové zárubně povrchově upravených jednokřídlových, šířky do 800 mm</t>
  </si>
  <si>
    <t>85</t>
  </si>
  <si>
    <t>7666601 D10/L</t>
  </si>
  <si>
    <t>Montáž a dod. dveří vnitřních plných 900/2100mm, vč. dod.a montáže oblož.zárubně,kování - viz výpis truhlářských prvků</t>
  </si>
  <si>
    <t>172</t>
  </si>
  <si>
    <t>Montáž dveřních křídel dřevěných nebo plastových otevíravých do obložkové zárubně povrchově upravených jednokřídlových, šířky přes 800 mm</t>
  </si>
  <si>
    <t>7666603 D21</t>
  </si>
  <si>
    <t xml:space="preserve">Montáž a dod. posuvných dveří  plné,do pojezdu na stěnu vč. dodávky dveří,kolejničky - viz výpis truhlářských výrobků</t>
  </si>
  <si>
    <t>174</t>
  </si>
  <si>
    <t>Montáž posuvných dveří jednokří. průchozí výšky přes 2,5 m a šířky do 800 mm do pojezdu na stěnu vč. dodávky dveří,kolejničky - viz výpis truhlářských výrobků</t>
  </si>
  <si>
    <t>cementovláknitá deska</t>
  </si>
  <si>
    <t>87</t>
  </si>
  <si>
    <t>7666603 D11</t>
  </si>
  <si>
    <t>Montáž a dod.posuvných dveří,plné, do pouzdra,vč. mont.+dod.obl.zárubně - viz výpis truhlářských prvků</t>
  </si>
  <si>
    <t>176</t>
  </si>
  <si>
    <t>Montáž dveřních křídel dřevěných nebo plastových posuvných dveří do pouzdra SDK příčky s jednou kapsou jednokřídlových, průchozí šířky přes 800 do 1200 mm</t>
  </si>
  <si>
    <t>7666601 D12/P</t>
  </si>
  <si>
    <t>Montáž a dod. dveří vnitřních plných 600/2000mm, vč. dod.a montáže oblož.zárubně,kování - viz výpis truhlářských prvků</t>
  </si>
  <si>
    <t>178</t>
  </si>
  <si>
    <t>Montáž dveřních křídel dřevěných nebo plastových otevíravých do obložkové zárubně povrchově upravených jednokřídlových, šířky do 800 mm, vč, větrací mřížky</t>
  </si>
  <si>
    <t>89</t>
  </si>
  <si>
    <t>7666601 D13</t>
  </si>
  <si>
    <t xml:space="preserve">Montáž a montáž dveří  2kř.,s nadsvětlíkem 1390/2500,vč. dod. a mont. rámo.zárubně - viz výpis prvků</t>
  </si>
  <si>
    <t>180</t>
  </si>
  <si>
    <t>Montáž dveřních křídel dřevěných nebo plastových otevíravých do rámové dřevené zárubně povrchově upravených dvoukřídlových, šířky do 1450 mm</t>
  </si>
  <si>
    <t>bezpečnostní sklo - mléčná folie</t>
  </si>
  <si>
    <t>7666601 D22/L,23/L</t>
  </si>
  <si>
    <t>Mont.a dod.dveří z cementovláknité desky tl.8mm,vč. kování - viz výpis truhlářských prvků</t>
  </si>
  <si>
    <t>182</t>
  </si>
  <si>
    <t>91</t>
  </si>
  <si>
    <t>7666601 D24/P</t>
  </si>
  <si>
    <t>Montáž a dod. dveří vnitřních plných 900/1970mm, vč. dod.a montáže ocel.zárubně,kování - viz výpis truhlářských prvků</t>
  </si>
  <si>
    <t>184</t>
  </si>
  <si>
    <t>998766202</t>
  </si>
  <si>
    <t>Přesun hmot procentní pro konstrukce truhlářské v objektech v do 12 m</t>
  </si>
  <si>
    <t>186</t>
  </si>
  <si>
    <t>D12</t>
  </si>
  <si>
    <t>767: Konstrukce zámečnické</t>
  </si>
  <si>
    <t>93</t>
  </si>
  <si>
    <t>767531110</t>
  </si>
  <si>
    <t>Demontáž vstupních kovových nebo plastových rohoží čistících zón</t>
  </si>
  <si>
    <t>188</t>
  </si>
  <si>
    <t xml:space="preserve">1.NP - 1.2  zádveří</t>
  </si>
  <si>
    <t>3,07*1,3+(5,5+3,07)/2*2,5</t>
  </si>
  <si>
    <t>3,12*1,15+1,15*0,7</t>
  </si>
  <si>
    <t>767995114VL</t>
  </si>
  <si>
    <t>Montáž atypických zámečnických konstrukcí hmotnosti do 50 kg vč. kotvení</t>
  </si>
  <si>
    <t>kg</t>
  </si>
  <si>
    <t>190</t>
  </si>
  <si>
    <t xml:space="preserve">1.PP - 0.1  S2 Sloup U 180 (vč. kotvení)</t>
  </si>
  <si>
    <t>U 180....22 kg/mb</t>
  </si>
  <si>
    <t>1,98*22</t>
  </si>
  <si>
    <t>P10+11</t>
  </si>
  <si>
    <t>L80/80/8....9,67 kg/mb</t>
  </si>
  <si>
    <t>1,1*2*9,67</t>
  </si>
  <si>
    <t>pás 50/10....3,93 kg/mb</t>
  </si>
  <si>
    <t>0,5*4*3,93</t>
  </si>
  <si>
    <t>95</t>
  </si>
  <si>
    <t>13010824</t>
  </si>
  <si>
    <t>ocel profilová UPN 180 jakost 11 375</t>
  </si>
  <si>
    <t>192</t>
  </si>
  <si>
    <t>43,56*0,001*1,1</t>
  </si>
  <si>
    <t>194</t>
  </si>
  <si>
    <t>L 80/80/8.......P10</t>
  </si>
  <si>
    <t>21,274*0,001*1,1</t>
  </si>
  <si>
    <t>97</t>
  </si>
  <si>
    <t>13010224</t>
  </si>
  <si>
    <t>tyč ocelová plochá jakost 11 375 50x10mm</t>
  </si>
  <si>
    <t>196</t>
  </si>
  <si>
    <t>ocel pásová 50/10.......P11</t>
  </si>
  <si>
    <t>7,86*0,001*1,1</t>
  </si>
  <si>
    <t>767531111</t>
  </si>
  <si>
    <t>Montáž vstupních kovových nebo plastových rohoží čistících zón</t>
  </si>
  <si>
    <t>198</t>
  </si>
  <si>
    <t>5,7+9,8</t>
  </si>
  <si>
    <t>99</t>
  </si>
  <si>
    <t>767531125</t>
  </si>
  <si>
    <t>Osazení náběhového rámu širokého š 65 mm k čistícím rohožím</t>
  </si>
  <si>
    <t>200</t>
  </si>
  <si>
    <t>69752121</t>
  </si>
  <si>
    <t>koberec čistící vstupní - Al profily, pryžové, nebo textilní pásky tl.22mm gumová rohož RINGO s rizikem námrazy i s lemováním</t>
  </si>
  <si>
    <t>202</t>
  </si>
  <si>
    <t>koberec čistící vstupní - Al profily, pryžové, nebo textilní pásky tl.22mm gumová rohož RINGO s rizikem námrazy</t>
  </si>
  <si>
    <t>2*1,5*1</t>
  </si>
  <si>
    <t>101</t>
  </si>
  <si>
    <t>69752150</t>
  </si>
  <si>
    <t>koberec dočišťovací zóna s progumovaným rubem</t>
  </si>
  <si>
    <t>204</t>
  </si>
  <si>
    <t>rámy náběhové-náběh široký-65mm-Al</t>
  </si>
  <si>
    <t>767995113VL</t>
  </si>
  <si>
    <t>Montáž atypických zámečnických konstrukcí hmotnosti do 20 kg vč. dodávky ocelových prvků s povrchovou úpravou - viz výpis zámečnických prvků</t>
  </si>
  <si>
    <t>206</t>
  </si>
  <si>
    <t>1.NP - 1.3.....ocelová konstrukce pod opláštění radiátorů - Z/12+13+14</t>
  </si>
  <si>
    <t>odhad</t>
  </si>
  <si>
    <t>1.NP - 1.2.........Z/11 svařenec 2 kusy pro VZT - jackel 40/40/3</t>
  </si>
  <si>
    <t>4*3,485*2</t>
  </si>
  <si>
    <t>103</t>
  </si>
  <si>
    <t>767113120VL</t>
  </si>
  <si>
    <t>Montáž a dodávka stěn pro zasklení z Al profilů plochy do 9 m2, vč. všech doplňků viz výpis zámečnických prvků - D4+D5+D6</t>
  </si>
  <si>
    <t>208</t>
  </si>
  <si>
    <t>Hliníkové dveře protipožární</t>
  </si>
  <si>
    <t>D4 - protipožární EI 30 DP3+C</t>
  </si>
  <si>
    <t>2,03*3,2</t>
  </si>
  <si>
    <t xml:space="preserve">D5  protipožární EI 30 DP3+C</t>
  </si>
  <si>
    <t>2,2*3,2</t>
  </si>
  <si>
    <t>1.NP - 1.4.-D6 protipožární EI 30 DP3+C</t>
  </si>
  <si>
    <t>767113140VL</t>
  </si>
  <si>
    <t>Montáž a dodávka stěn z Al profilů plochy do 16 m2, vč. všech doplňků - viz výpis zámečnických prvků - D1</t>
  </si>
  <si>
    <t>210</t>
  </si>
  <si>
    <t>Hliníkové dveře</t>
  </si>
  <si>
    <t>1.NP - 1.3.....D1</t>
  </si>
  <si>
    <t>4,3*4,29</t>
  </si>
  <si>
    <t>105</t>
  </si>
  <si>
    <t>767662210VL</t>
  </si>
  <si>
    <t>Montáž a dodávka mříží otvíravých na el. pohon - viz výpis ostatních výrobků x13</t>
  </si>
  <si>
    <t>212</t>
  </si>
  <si>
    <t>1.NP - 1.4....x13</t>
  </si>
  <si>
    <t>2,65*1,2</t>
  </si>
  <si>
    <t>767001</t>
  </si>
  <si>
    <t>Montáž a dodávka hasící přístroj práškový 6kg</t>
  </si>
  <si>
    <t>214</t>
  </si>
  <si>
    <t>1.NP - 1.4.......x18</t>
  </si>
  <si>
    <t>107</t>
  </si>
  <si>
    <t>998767202</t>
  </si>
  <si>
    <t>Přesun hmot procentní pro zámečnické konstrukce v objektech v do 12 m</t>
  </si>
  <si>
    <t>216</t>
  </si>
  <si>
    <t>771: Podlahy z dlaždic</t>
  </si>
  <si>
    <t>771573810</t>
  </si>
  <si>
    <t>Demontáž podlah z dlaždic keramických lepených</t>
  </si>
  <si>
    <t>218</t>
  </si>
  <si>
    <t xml:space="preserve">1.PP - 0.2  m.č. 0.25+0.26</t>
  </si>
  <si>
    <t>(2,17+0,1+1,92)*2,7</t>
  </si>
  <si>
    <t>7,05</t>
  </si>
  <si>
    <t>4,89+16,913</t>
  </si>
  <si>
    <t>109</t>
  </si>
  <si>
    <t>771990112</t>
  </si>
  <si>
    <t>Vyrovnání podkladu samonivelační stěrkou tl 4 mm pevnosti 30 Mpa</t>
  </si>
  <si>
    <t>220</t>
  </si>
  <si>
    <t>1.PP - 0.2...m.č. n0.25</t>
  </si>
  <si>
    <t>9,7</t>
  </si>
  <si>
    <t>771574112VL</t>
  </si>
  <si>
    <t xml:space="preserve">Montáž podlah keramických hladkých lepených flexibilním lepidlem  vč. spárování</t>
  </si>
  <si>
    <t>222</t>
  </si>
  <si>
    <t>111</t>
  </si>
  <si>
    <t>59761004</t>
  </si>
  <si>
    <t xml:space="preserve">dlažba keramická  reliéfní do interiéru i exteriéru</t>
  </si>
  <si>
    <t>224</t>
  </si>
  <si>
    <t>9,7*1,1</t>
  </si>
  <si>
    <t>998771202</t>
  </si>
  <si>
    <t>Přesun hmot procentní pro podlahy z dlaždic v objektech v do 12 m</t>
  </si>
  <si>
    <t>226</t>
  </si>
  <si>
    <t>776: Podlahy povlakové</t>
  </si>
  <si>
    <t>113</t>
  </si>
  <si>
    <t>776201812</t>
  </si>
  <si>
    <t>Demontáž lepených povlakových podlah s podložkou ručně</t>
  </si>
  <si>
    <t>228</t>
  </si>
  <si>
    <t>776201814</t>
  </si>
  <si>
    <t>Demontáž textilních podlahovin volně položených podlepených páskou</t>
  </si>
  <si>
    <t>230</t>
  </si>
  <si>
    <t>40,85</t>
  </si>
  <si>
    <t>68,67</t>
  </si>
  <si>
    <t>13,96+4,77+45,21</t>
  </si>
  <si>
    <t>115</t>
  </si>
  <si>
    <t>777511100VL</t>
  </si>
  <si>
    <t xml:space="preserve">Dodávka a montáž vinylová podlaha pro vysokou zátěž -  Pn01+06</t>
  </si>
  <si>
    <t>232</t>
  </si>
  <si>
    <t xml:space="preserve">Dodávka a montáž vinylová podlaha pro vysokou zátěž Supreme Plus -  Pn01+06</t>
  </si>
  <si>
    <t>8,7+8,5+11,1+34,7+0,85</t>
  </si>
  <si>
    <t>0,8+53,4+1,62</t>
  </si>
  <si>
    <t>105,2+2,3+1,41</t>
  </si>
  <si>
    <t>998776202</t>
  </si>
  <si>
    <t>Přesun hmot procentní pro podlahy povlakové v objektech v do 12 m</t>
  </si>
  <si>
    <t>234</t>
  </si>
  <si>
    <t>781: Obklady</t>
  </si>
  <si>
    <t>117</t>
  </si>
  <si>
    <t>781474212VL</t>
  </si>
  <si>
    <t xml:space="preserve">Montáž obkladů vnitřních keramických hladkých  lepených flexibilním lepidlem vč. příplatek za vylepení do vzoru, vč. spárování</t>
  </si>
  <si>
    <t>236</t>
  </si>
  <si>
    <t>1.NP - 1.4......x16+17</t>
  </si>
  <si>
    <t>0,4*1,4</t>
  </si>
  <si>
    <t>1,8*1,4</t>
  </si>
  <si>
    <t>2,1*1</t>
  </si>
  <si>
    <t>1,2*2,1</t>
  </si>
  <si>
    <t>x13a</t>
  </si>
  <si>
    <t>0,4*1,5</t>
  </si>
  <si>
    <t>59761038</t>
  </si>
  <si>
    <t>obklad keramický hladký jednobarevný</t>
  </si>
  <si>
    <t>238</t>
  </si>
  <si>
    <t>7,7*1,1</t>
  </si>
  <si>
    <t>119</t>
  </si>
  <si>
    <t>59761000VL</t>
  </si>
  <si>
    <t>obklad keramický hladký černá ege Opulento</t>
  </si>
  <si>
    <t>240</t>
  </si>
  <si>
    <t>1.NP - 1.4......x13a</t>
  </si>
  <si>
    <t>0,6*1,1</t>
  </si>
  <si>
    <t>998781102</t>
  </si>
  <si>
    <t>Přesun hmot tonážní pro obklady keramické v objektech v do 12 m</t>
  </si>
  <si>
    <t>242</t>
  </si>
  <si>
    <t>D16</t>
  </si>
  <si>
    <t>783: Nátěry</t>
  </si>
  <si>
    <t>121</t>
  </si>
  <si>
    <t>783826605</t>
  </si>
  <si>
    <t>Hydrofobizační transparentní silikonový nátěr hladkých betonových povrchů, povrchů z desek</t>
  </si>
  <si>
    <t>244</t>
  </si>
  <si>
    <t>1.NP - 1.3................pod čistící rohože</t>
  </si>
  <si>
    <t>9,8+5,7</t>
  </si>
  <si>
    <t>78300921VL</t>
  </si>
  <si>
    <t>Magnetický nátěr - tabulová barva RAL 7026 - 2 vrstvy</t>
  </si>
  <si>
    <t>246</t>
  </si>
  <si>
    <t>(5,21*2,7+1,765*2,7-1,1*2,08-0,4*1,2-1,765*1,2)*2</t>
  </si>
  <si>
    <t>x 15</t>
  </si>
  <si>
    <t>D17</t>
  </si>
  <si>
    <t>784: Malby</t>
  </si>
  <si>
    <t>123</t>
  </si>
  <si>
    <t>784111011</t>
  </si>
  <si>
    <t>Obroušení podkladu omítnutého v místnostech výšky do 3,80 m</t>
  </si>
  <si>
    <t>248</t>
  </si>
  <si>
    <t>1.NP - 1.1.......Zn02+03</t>
  </si>
  <si>
    <t>SDK strop</t>
  </si>
  <si>
    <t>stěny</t>
  </si>
  <si>
    <t>(2,29+3,87)*2*3,2</t>
  </si>
  <si>
    <t>(3+3,87)*2*3,2</t>
  </si>
  <si>
    <t>(5,88+5,7)*2*3,2</t>
  </si>
  <si>
    <t>(5,42+1,83)*2*3,2</t>
  </si>
  <si>
    <t>69,75</t>
  </si>
  <si>
    <t>(5,7+10,17*2)*3,8</t>
  </si>
  <si>
    <t>-2,31*3,2-2,03*3,2-3,11*3,5-1,6*2,5</t>
  </si>
  <si>
    <t xml:space="preserve">ostění </t>
  </si>
  <si>
    <t>(3,2*2+2,31)*0,6+(3,2*2+2,03)*0,6+(3,13+2*3,5)*0,6</t>
  </si>
  <si>
    <t>příčka Zn12</t>
  </si>
  <si>
    <t>2,36*3,8*2</t>
  </si>
  <si>
    <t>odpočet sádrové omítky</t>
  </si>
  <si>
    <t>-1,92*2,2</t>
  </si>
  <si>
    <t>SDK - strop</t>
  </si>
  <si>
    <t>((15,35+20,715)/2+5,7)*2*3,85</t>
  </si>
  <si>
    <t>-2,9*3,5-2,9*3,5-2,8*3,5-3,15*3,5</t>
  </si>
  <si>
    <t>-1,8*2,5*2</t>
  </si>
  <si>
    <t>ostění</t>
  </si>
  <si>
    <t>(2,92+2*3,5)*0,6+(2,95+2*3,5)*0,6+(2,9+2*3,5)*0,6+(3,15+2*3,5)*0,6</t>
  </si>
  <si>
    <t>(1,8+2*2,5)*2*0,6</t>
  </si>
  <si>
    <t>1.NP - 1.4.........Zn09....pod tapetou</t>
  </si>
  <si>
    <t>5,73*3,14</t>
  </si>
  <si>
    <t>1.NP - 1.4......Zn08...zazděné dveře-přebroušení nerovností</t>
  </si>
  <si>
    <t>1.NP - 1.4.......Zn03</t>
  </si>
  <si>
    <t>(6,9+1)*2,7-1,3*2,5-2*2,5</t>
  </si>
  <si>
    <t>55+12,7+8,3+9,8+4,9</t>
  </si>
  <si>
    <t>záměna za tapety Zn03 a Zn10</t>
  </si>
  <si>
    <t>4,3*3,14</t>
  </si>
  <si>
    <t>784181121</t>
  </si>
  <si>
    <t>Hloubková jednonásobná penetrace podkladu v místnostech výšky do 3,80 m</t>
  </si>
  <si>
    <t>250</t>
  </si>
  <si>
    <t>125</t>
  </si>
  <si>
    <t>784211101</t>
  </si>
  <si>
    <t>Dvojnásobné bílé malby ze směsí za mokra výborně otěruvzdorných v místnostech výšky do 3,80 m</t>
  </si>
  <si>
    <t>252</t>
  </si>
  <si>
    <t>784511031</t>
  </si>
  <si>
    <t>Lepení vliesových hladkých tapet na stěny výšky do 3,00 m</t>
  </si>
  <si>
    <t>254</t>
  </si>
  <si>
    <t>1.NP - 1.4.......Zn09 - tapeta x14</t>
  </si>
  <si>
    <t>127</t>
  </si>
  <si>
    <t>6246101VL</t>
  </si>
  <si>
    <t>tapeta papírová vzorovaná - cena bude upravena dle odsouhlaseného potisku</t>
  </si>
  <si>
    <t>256</t>
  </si>
  <si>
    <t>1.NP - 1.4.......Zn09 - tapeta</t>
  </si>
  <si>
    <t>5,71*3,14*1,1</t>
  </si>
  <si>
    <t>D18</t>
  </si>
  <si>
    <t>796: Ostatní</t>
  </si>
  <si>
    <t>Technika prostředí staveb - viz přiložený rozpočet</t>
  </si>
  <si>
    <t>258</t>
  </si>
  <si>
    <t>129</t>
  </si>
  <si>
    <t>Interiér</t>
  </si>
  <si>
    <t>260</t>
  </si>
  <si>
    <t>Interiér+nábytek</t>
  </si>
  <si>
    <t>Gastrozařízení</t>
  </si>
  <si>
    <t>262</t>
  </si>
  <si>
    <t>131</t>
  </si>
  <si>
    <t>Lapák tuku</t>
  </si>
  <si>
    <t>264</t>
  </si>
  <si>
    <t>Vytápění</t>
  </si>
  <si>
    <t>D20</t>
  </si>
  <si>
    <t>HZS</t>
  </si>
  <si>
    <t>Ostatní nepředvídané práce při rekonstrukcích</t>
  </si>
  <si>
    <t>266</t>
  </si>
  <si>
    <t>SO 02 - SO 02</t>
  </si>
  <si>
    <t>D1 - SO_02: Stavební objekt 02</t>
  </si>
  <si>
    <t xml:space="preserve">    D2 - 003: Svislé konstrukce</t>
  </si>
  <si>
    <t xml:space="preserve">    D3 - 009: Ostatní konstrukce a práce</t>
  </si>
  <si>
    <t xml:space="preserve">    D4 - 099: Přesun hmot HSV</t>
  </si>
  <si>
    <t xml:space="preserve">    D5 - 725: Zařizovací předměty</t>
  </si>
  <si>
    <t xml:space="preserve">    D6 - 740: Silnoproud</t>
  </si>
  <si>
    <t xml:space="preserve">    D7 - 763: Konstrukce montované</t>
  </si>
  <si>
    <t xml:space="preserve">    D8 - 766: Konstrukce truhlářské</t>
  </si>
  <si>
    <t xml:space="preserve">    D9 - 767: Konstrukce zámečnické</t>
  </si>
  <si>
    <t xml:space="preserve">    D10 - 771: Podlahy z dlaždic</t>
  </si>
  <si>
    <t xml:space="preserve">    D11 - 776: Povlakové krytiny</t>
  </si>
  <si>
    <t xml:space="preserve">    D12 - 781: Obklady</t>
  </si>
  <si>
    <t xml:space="preserve">    D13 - 784: Malby</t>
  </si>
  <si>
    <t xml:space="preserve">    D14 - 796: Ostatní</t>
  </si>
  <si>
    <t xml:space="preserve">    D16 - V04: Inženýrská činnost</t>
  </si>
  <si>
    <t>SO_02: Stavební objekt 02</t>
  </si>
  <si>
    <t>D2</t>
  </si>
  <si>
    <t>Příčky tl 100 mm z pórobetonových přesných příčkovek Ytong objemové hmotnosti 500 kg/m3 vč. jednovrstvé jemné omítky 2x5mm</t>
  </si>
  <si>
    <t xml:space="preserve">Příčky  tl 150 mm z pórobetonových přesných příčkovek Ytong objemové hmotnosti 500 kg/m3 - vč. jednovrstvé jednostranné jemné omítky 5mm</t>
  </si>
  <si>
    <t>1,3*4,03</t>
  </si>
  <si>
    <t>317142221</t>
  </si>
  <si>
    <t>Překlady nenosné přímé z pórobetonu Ytong v příčkách tl 100 mm pro světlost otvoru do 1010 mm</t>
  </si>
  <si>
    <t>1.NP - 1.1......viz výpis</t>
  </si>
  <si>
    <t>34627211VL</t>
  </si>
  <si>
    <t xml:space="preserve">Přizdívky  tl 400 mm z pórobetonových přesných příčkovek Ytong objemové hmotnosti 500 kg/m3 vč. jednovrstvé jemné omítky 2x5mm</t>
  </si>
  <si>
    <t>1.NP - 1.1...........zazdívka rohu Zn12</t>
  </si>
  <si>
    <t>0,4*0,65*3,75</t>
  </si>
  <si>
    <t>968062455</t>
  </si>
  <si>
    <t>Vybourání dřevěných dveřních zárubní pl do 2 m2</t>
  </si>
  <si>
    <t>1.NP - m.č.s1.29-s1.34</t>
  </si>
  <si>
    <t>4*0,8*2,02</t>
  </si>
  <si>
    <t>- m.č.s1.23</t>
  </si>
  <si>
    <t>2*0,7*2,02</t>
  </si>
  <si>
    <t>968062456</t>
  </si>
  <si>
    <t>Vybourání dřevěných dveřních zárubní pl přes 2 m2</t>
  </si>
  <si>
    <t>1.NP - m.č. s1.04</t>
  </si>
  <si>
    <t>1,95*3,13</t>
  </si>
  <si>
    <t xml:space="preserve"> -m.č.s1.23</t>
  </si>
  <si>
    <t>1*2,22</t>
  </si>
  <si>
    <t>974042555</t>
  </si>
  <si>
    <t>Vysekání rýh v dlažbě betonové nebo jiné monolitické hl do 100 mm š do 200 mm</t>
  </si>
  <si>
    <t>1,73*2</t>
  </si>
  <si>
    <t>2,33+0,625</t>
  </si>
  <si>
    <t>1,6</t>
  </si>
  <si>
    <t>1,3</t>
  </si>
  <si>
    <t>16,673*14</t>
  </si>
  <si>
    <t>998011002</t>
  </si>
  <si>
    <t>Přesun hmot pro budovy zděné v do 12 m</t>
  </si>
  <si>
    <t>725: Zařizovací předměty</t>
  </si>
  <si>
    <t>725291531</t>
  </si>
  <si>
    <t>Doplňky zařízení koupelen a záchodů plastové zásobník papírových ručníků x13</t>
  </si>
  <si>
    <t>725291621</t>
  </si>
  <si>
    <t xml:space="preserve">Doplňky zařízení koupelen a záchodů nerezové zásobník toaletních papírů držák toaletního papíru nerez mat  - x23</t>
  </si>
  <si>
    <t>7252916VL</t>
  </si>
  <si>
    <t>Montáž háčky na oděv 1100-1400 chrom mat - x25</t>
  </si>
  <si>
    <t>591610VL</t>
  </si>
  <si>
    <t>Dodávka nerez 2-háček na oděv - x25</t>
  </si>
  <si>
    <t>725291706</t>
  </si>
  <si>
    <t>Doplňky zařízení koupelen a záchodů smaltované madlo svislé dl.600mm - x20</t>
  </si>
  <si>
    <t>725291708</t>
  </si>
  <si>
    <t>Doplňky zařízení koupelen a záchodů smaltované madlo 600x700 - x19</t>
  </si>
  <si>
    <t>725291722</t>
  </si>
  <si>
    <t>Doplňky zařízení koupelen a záchodů bílé madlo sklopné dl 834 mm - x18</t>
  </si>
  <si>
    <t>998725201</t>
  </si>
  <si>
    <t>Přesun hmot procentní pro zařizovací předměty v objektech v do 6 m</t>
  </si>
  <si>
    <t>1.PP - m.č.0.46</t>
  </si>
  <si>
    <t>6,68</t>
  </si>
  <si>
    <t>763131411VL</t>
  </si>
  <si>
    <t>1.NP - SDK 1+2....viz v.č. D.1.1.07</t>
  </si>
  <si>
    <t>25+80,6</t>
  </si>
  <si>
    <t>763131581</t>
  </si>
  <si>
    <t>SDK podhled desky 2xH2DF 12,5 bez TI jednovrstvá spodní kce profil CD+UD</t>
  </si>
  <si>
    <t>1.NP - viz v.č. D.1.1.07.....protipožární</t>
  </si>
  <si>
    <t>23,9</t>
  </si>
  <si>
    <t>763112811</t>
  </si>
  <si>
    <t>Demontáž desek jednoduché opláštění SDK příčka</t>
  </si>
  <si>
    <t>1.NP - 1.1 u stahovacích mříží</t>
  </si>
  <si>
    <t>9,65</t>
  </si>
  <si>
    <t>59030159</t>
  </si>
  <si>
    <t>klapka revizní protipožární pro stěny a podhledy tl 12,5mm 300x300mm</t>
  </si>
  <si>
    <t>998763201</t>
  </si>
  <si>
    <t>Přesun hmot procentní pro dřevostavby v objektech v do 12 m</t>
  </si>
  <si>
    <t>766311811</t>
  </si>
  <si>
    <t xml:space="preserve">Demontáž  zábradlí vnitřního</t>
  </si>
  <si>
    <t>zábradlí v=900mm</t>
  </si>
  <si>
    <t>1,6+1,04</t>
  </si>
  <si>
    <t>madlo</t>
  </si>
  <si>
    <t>6,44*4</t>
  </si>
  <si>
    <t>7666601 D17/L</t>
  </si>
  <si>
    <t>Montáž a dod. dveří vnitřních plných 900/2000mm, vč. dod.a montáže oblož.zárubně,kování - viz výpis truhlářských prvků</t>
  </si>
  <si>
    <t>7666601 D17/P</t>
  </si>
  <si>
    <t>Montáž dveřních křídel dřevěných nebo plastových otevíravých do obložkové zárubně povrchově upravených jednokřídlových, šířky přes 800 mm, protipožární EI30 s větrací mřížkou</t>
  </si>
  <si>
    <t>7666601D18/L a D/18P</t>
  </si>
  <si>
    <t>Zpětná montáž demontovaných dveří, osazení piktogramem - viz výpis truhlářských prvků</t>
  </si>
  <si>
    <t>2+1</t>
  </si>
  <si>
    <t>7666607 D20</t>
  </si>
  <si>
    <t>Montáž dveřního bezpečnostního kování - panikového, vč. dodávky panikového kování</t>
  </si>
  <si>
    <t>Montáž dveřních doplňků dveřního kování bezpečnostního panikového kování</t>
  </si>
  <si>
    <t>7668211VL</t>
  </si>
  <si>
    <t xml:space="preserve">Montáž přebalovacího pultu     x26</t>
  </si>
  <si>
    <t xml:space="preserve">1.NP - 1.2......D15 </t>
  </si>
  <si>
    <t>549811VL</t>
  </si>
  <si>
    <t xml:space="preserve">Dodávka závěsný, skládací přebalovací pult - plechový    x26</t>
  </si>
  <si>
    <t>76766181VL</t>
  </si>
  <si>
    <t>Demontáž mříží pevných nebo otevíravých - stahovacích</t>
  </si>
  <si>
    <t>767995112</t>
  </si>
  <si>
    <t>Montáž atypických zámečnických konstrukcí hmotnosti do 10 kg (Madlo z trub.oc. podélně svařované, EN 10219, pr.40x2, nátěr dle PD,může být z více kusů)</t>
  </si>
  <si>
    <t>Montáž atypických zámečnických konstrukcí hmotnosti do 10 kg Madlo z trub.oc. podélně svařované, EN 10219, pr.40x2, nátěr dle PD,může být z více kusů.</t>
  </si>
  <si>
    <t>1.NP - 1.1 Z17</t>
  </si>
  <si>
    <t>1,66*2*4,427</t>
  </si>
  <si>
    <t>767995114</t>
  </si>
  <si>
    <t>Montáž atypických zámečnických konstrukcí hmotnosti do 50 kg vč. kotvení (Madlo z trub.oc. podélně svařované, EN 10219, pr.40x2, nátěr dle PD,může být z více kusů)</t>
  </si>
  <si>
    <t>1.NP - 1.1......Z18+19</t>
  </si>
  <si>
    <t>6,715*2*4,427</t>
  </si>
  <si>
    <t>6,415*2*4,427</t>
  </si>
  <si>
    <t>14031022</t>
  </si>
  <si>
    <t>trubka ocelová podélně svařovaná hladká EN 10219, úpr.40x2mm, nátěr dle PD, může být i vícedílný - svary obrousit</t>
  </si>
  <si>
    <t>trubka ocelová podélně svařovaná hladká jakost 11 343 40x2mm</t>
  </si>
  <si>
    <t xml:space="preserve">1.NP - 1.1   2x Z17</t>
  </si>
  <si>
    <t>1,66*2*1,1</t>
  </si>
  <si>
    <t>6,715*2*1,1</t>
  </si>
  <si>
    <t>6,415*2*1,1</t>
  </si>
  <si>
    <t>1.NP - m.č. s1.29,0.30,0.32-0.33</t>
  </si>
  <si>
    <t>3,38+3,62+5,94+2,33</t>
  </si>
  <si>
    <t>771471830</t>
  </si>
  <si>
    <t>Demontáž soklíků z dlaždic keramických kladených do malty schodišťových</t>
  </si>
  <si>
    <t>1.NP -1.1</t>
  </si>
  <si>
    <t>5,71</t>
  </si>
  <si>
    <t>1.NP - 1.1.......pod keram.dlažbu (po příčkách)</t>
  </si>
  <si>
    <t>3,12+3,8+4,2</t>
  </si>
  <si>
    <t>771574112</t>
  </si>
  <si>
    <t>597610VL</t>
  </si>
  <si>
    <t xml:space="preserve">dlažba  keramická  reliéfní do interiéru i exteriéru</t>
  </si>
  <si>
    <t>(3,12+3,8+4,2)*1,1</t>
  </si>
  <si>
    <t>776: Povlakové krytiny</t>
  </si>
  <si>
    <t>8,66</t>
  </si>
  <si>
    <t xml:space="preserve"> -m.č. s1.23</t>
  </si>
  <si>
    <t>106,61</t>
  </si>
  <si>
    <t xml:space="preserve"> -m.č.s1.28</t>
  </si>
  <si>
    <t>10,02</t>
  </si>
  <si>
    <t xml:space="preserve"> -m.č.s1.24</t>
  </si>
  <si>
    <t>1,88</t>
  </si>
  <si>
    <t>77611111VL</t>
  </si>
  <si>
    <t>Odstranění zbytků lepidla z podkladu povlakových podlah broušením,odstranění vyrovnávací stěrky tl.3</t>
  </si>
  <si>
    <t>-m.č. s1.23</t>
  </si>
  <si>
    <t>-m.č.s1.28</t>
  </si>
  <si>
    <t>-m.č.s1.24</t>
  </si>
  <si>
    <t>777511105</t>
  </si>
  <si>
    <t>Dodávka a montáž vinylová podlaha pro vysokou zátěž</t>
  </si>
  <si>
    <t>Dodávka a montáž vinylová podlaha pro vysokou zátěž Supreme Plus</t>
  </si>
  <si>
    <t>1.NP - 1.1......Pn01+06</t>
  </si>
  <si>
    <t>3,6+25,9+5,4+4,2+4,76+0,75+59,3+13,1</t>
  </si>
  <si>
    <t>1,2*2+0,41+0,48+0,52+0,73*2+1,3+1,62</t>
  </si>
  <si>
    <t>781471810</t>
  </si>
  <si>
    <t>Demontáž obkladů z obkladaček keramických kladených do malty</t>
  </si>
  <si>
    <t>781484115</t>
  </si>
  <si>
    <t>Montáž obkladů vnitřních z mozaiky 200x200 mm lepených flexibilním lepidlem</t>
  </si>
  <si>
    <t>(1,8+1,63)*2*2,1-0,8*2</t>
  </si>
  <si>
    <t>(1,63+1,65+0,3+2,65+0,8)*2,1-0,8*2</t>
  </si>
  <si>
    <t>(1,85+2,33)*2*2,1-0,9*2</t>
  </si>
  <si>
    <t>odpočet plochy zrcadel</t>
  </si>
  <si>
    <t>-2,574</t>
  </si>
  <si>
    <t>781495111</t>
  </si>
  <si>
    <t>Penetrace podkladu vnitřních obkladů</t>
  </si>
  <si>
    <t>59761181</t>
  </si>
  <si>
    <t>obklad keramický hladký na podlahu i stěnu pro interiér i exteriér</t>
  </si>
  <si>
    <t>39,151*1,1</t>
  </si>
  <si>
    <t>781491011</t>
  </si>
  <si>
    <t>Montáž zrcadel plochy do 1 m2 lepených silikonovým tmelem na podkladní omítku</t>
  </si>
  <si>
    <t>Montáž zrcadel lepených silikonovým tmelem na podkladní omítku, plochy do 1 m2 X15, X16, X17</t>
  </si>
  <si>
    <t>1,4*0,75</t>
  </si>
  <si>
    <t>1,2*0,75</t>
  </si>
  <si>
    <t>1,04*0,6</t>
  </si>
  <si>
    <t>63465122</t>
  </si>
  <si>
    <t>zrcadlo nemontované čiré tl 3mm max rozměr 3210x2250mm</t>
  </si>
  <si>
    <t>2,574*1,1</t>
  </si>
  <si>
    <t>781001</t>
  </si>
  <si>
    <t>Dodávka a montáž poličky X24,bílá 400x150mm - dle výpisu prvků</t>
  </si>
  <si>
    <t>998781202</t>
  </si>
  <si>
    <t>Přesun hmot procentní pro obklady keramické v objektech v do 12 m</t>
  </si>
  <si>
    <t>1.NP - 1.1...................ZN 12</t>
  </si>
  <si>
    <t>(1,8+1,63)*2*1,1</t>
  </si>
  <si>
    <t>(1,63+1,65+0,3+2,65+0,8)*1,1</t>
  </si>
  <si>
    <t>(1,85+2,33)*2*0,9</t>
  </si>
  <si>
    <t>(3,38+1,6)*2*3,2</t>
  </si>
  <si>
    <t>(1,45+6,35+3,48)*3</t>
  </si>
  <si>
    <t>1,3*3,75</t>
  </si>
  <si>
    <t>3,165*2*3,7</t>
  </si>
  <si>
    <t>drobné opravy po montáži zárubní a madel</t>
  </si>
  <si>
    <t>strop SDK</t>
  </si>
  <si>
    <t>112,28+23,9</t>
  </si>
  <si>
    <t>dřevotřísková stěna</t>
  </si>
  <si>
    <t>15,734*2</t>
  </si>
  <si>
    <t xml:space="preserve">Dvojnásobné  malby ze směsí za mokra výborně otěruvzdorných v místnostech výšky do 3,80 m odstín dle interiérové studie</t>
  </si>
  <si>
    <t>Interiér-nábytek</t>
  </si>
  <si>
    <t>SO 03 - SO 03</t>
  </si>
  <si>
    <t>D1 - SO 03: Stavební objekt 03</t>
  </si>
  <si>
    <t xml:space="preserve">    D2 - 001: Zemní práce</t>
  </si>
  <si>
    <t xml:space="preserve">    D3 - 002: Základy</t>
  </si>
  <si>
    <t xml:space="preserve">    D4 - 005: Komunikace</t>
  </si>
  <si>
    <t xml:space="preserve">    D5 - 006: Úpravy povrchu</t>
  </si>
  <si>
    <t xml:space="preserve">    D6 - 009: Ostatní konstrukce a práce</t>
  </si>
  <si>
    <t xml:space="preserve">    D7 - 099: Přesun hmot HSV</t>
  </si>
  <si>
    <t xml:space="preserve">    D8 - 711: Izolace proti vodě a vlhkosti</t>
  </si>
  <si>
    <t xml:space="preserve">    D9 - 740: Silnoproud</t>
  </si>
  <si>
    <t xml:space="preserve">    D11 - 767: Konstrukce zámečnické</t>
  </si>
  <si>
    <t xml:space="preserve">    D12 - 796: Ostatní</t>
  </si>
  <si>
    <t>SO 03: Stavební objekt 03</t>
  </si>
  <si>
    <t>001: Zemní práce</t>
  </si>
  <si>
    <t>122201101</t>
  </si>
  <si>
    <t>Odkopávky a prokopávky nezapažené v hornině tř. 3 objem do 100 m3</t>
  </si>
  <si>
    <t>sejmutí travního drénu do hl.100mm</t>
  </si>
  <si>
    <t>21*0,1</t>
  </si>
  <si>
    <t>sejmutí travního drénu do hl.300mm</t>
  </si>
  <si>
    <t>5,7*0,3</t>
  </si>
  <si>
    <t>122201109</t>
  </si>
  <si>
    <t>Příplatek za lepivost u odkopávek v hornině tř. 1 až 3</t>
  </si>
  <si>
    <t>113106111</t>
  </si>
  <si>
    <t>Rozebrání dlažeb z mozaiky komunikací pro pěší ručně</t>
  </si>
  <si>
    <t>5,3*10,69</t>
  </si>
  <si>
    <t>odpočet travního ostrůvku</t>
  </si>
  <si>
    <t>-2,5*1,5</t>
  </si>
  <si>
    <t>113204111</t>
  </si>
  <si>
    <t>Vytrhání obrub záhonových</t>
  </si>
  <si>
    <t>kolem ostrůvků</t>
  </si>
  <si>
    <t>(2,5+1,5)*2</t>
  </si>
  <si>
    <t>2,3*2</t>
  </si>
  <si>
    <t>133201101</t>
  </si>
  <si>
    <t>Hloubení šachet v hornině tř. 3 objemu do 100 m3</t>
  </si>
  <si>
    <t>patky</t>
  </si>
  <si>
    <t>0,6*0,6*0,8*2</t>
  </si>
  <si>
    <t>133202019</t>
  </si>
  <si>
    <t>Příplatek za lepivost u hloubení šachet ručním nebo pneum nářadím v horninách tř. 3</t>
  </si>
  <si>
    <t>132212111</t>
  </si>
  <si>
    <t>Hloubení rýh š do 800 mm v soudržných horninách třídy těžitelnosti I, skupiny 3 ručně</t>
  </si>
  <si>
    <t>Hloubení rýh šířky do 800 mm ručně zapažených i nezapažených, s urovnáním dna do předepsaného profilu a spádu v hornině třídy těžitelnosti I skupiny 3 soudržných</t>
  </si>
  <si>
    <t>174111101</t>
  </si>
  <si>
    <t>Zásyp jam, šachet rýh nebo kolem objektů sypaninou se zhutněním ručně</t>
  </si>
  <si>
    <t>Zásyp sypaninou z jakékoliv horniny ručně s uložením výkopku ve vrstvách se zhutněním jam, šachet, rýh nebo kolem objektů v těchto vykopávkách</t>
  </si>
  <si>
    <t>vedení Cetin</t>
  </si>
  <si>
    <t>17*0,9*0,5</t>
  </si>
  <si>
    <t>167101101</t>
  </si>
  <si>
    <t>Nakládání výkopku z hornin tř. 1 až 4 do 100 m3</t>
  </si>
  <si>
    <t>4,46+0,576</t>
  </si>
  <si>
    <t>162701105</t>
  </si>
  <si>
    <t>Vodorovné přemístění do 10000 m výkopku/sypaniny z horniny tř. 1 až 4</t>
  </si>
  <si>
    <t>162701109</t>
  </si>
  <si>
    <t>Příplatek k vodorovnému přemístění výkopku/sypaniny z horniny tř. 1 až 4 ZKD 1000 m přes 10000 m</t>
  </si>
  <si>
    <t>5,036*5</t>
  </si>
  <si>
    <t>171201211</t>
  </si>
  <si>
    <t>Poplatek za uložení stavebního odpadu - zeminy a kameniva na skládce</t>
  </si>
  <si>
    <t>5,036*1,6</t>
  </si>
  <si>
    <t>183405211</t>
  </si>
  <si>
    <t>Výsev trávníku hydroosevem na ornici</t>
  </si>
  <si>
    <t xml:space="preserve">Výsev trávníku hydroosevem  na ornici</t>
  </si>
  <si>
    <t>00572410</t>
  </si>
  <si>
    <t>osivo směs travní parková</t>
  </si>
  <si>
    <t>21*0,025 "Přepočtené koeficientem množství</t>
  </si>
  <si>
    <t>002: Základy</t>
  </si>
  <si>
    <t>275311126</t>
  </si>
  <si>
    <t>Základové patky a bloky z betonu prostého C 20/25</t>
  </si>
  <si>
    <t>beton patek - bez bednění</t>
  </si>
  <si>
    <t>0,6*0,6*0,8*2*1,035</t>
  </si>
  <si>
    <t>005: Komunikace</t>
  </si>
  <si>
    <t>596811220</t>
  </si>
  <si>
    <t>Kladení betonové dlažby komunikací pro pěší do lože z kameniva vel do 0,25 m2 plochy do 50 m2</t>
  </si>
  <si>
    <t>10,69*5,3</t>
  </si>
  <si>
    <t>592460000</t>
  </si>
  <si>
    <t>dlažba plošná vibrolisovaná 400x400x50mm</t>
  </si>
  <si>
    <t>56,657*1,1</t>
  </si>
  <si>
    <t>7621019VL</t>
  </si>
  <si>
    <t xml:space="preserve">Vyřezání otvoru ve stěně  z desek  plochy jednotlivě do 1 m2 pro kotvení plachtové střechy Neporušit okolní zateplení)</t>
  </si>
  <si>
    <t>0,15*4*12</t>
  </si>
  <si>
    <t>62221511VL</t>
  </si>
  <si>
    <t>Oprava kontaktního zateplení stěn z polystyrenových desek tloušťky do 80 mm plochy do 0,1m2 vč. stěrky,lepidla,perlinky</t>
  </si>
  <si>
    <t>patky pro kotvení plachtového zakrytí</t>
  </si>
  <si>
    <t>595908VL</t>
  </si>
  <si>
    <t>deska pěnosklo tl.80mm rozměr 1 kusu =115*115*450mm</t>
  </si>
  <si>
    <t>0,15*0,15*12*1,2</t>
  </si>
  <si>
    <t>6225210VL</t>
  </si>
  <si>
    <t>Montáž a dodávka silikátová stěrka svislých ploch</t>
  </si>
  <si>
    <t>podezdívka plotu</t>
  </si>
  <si>
    <t>9,3</t>
  </si>
  <si>
    <t>16,319*14</t>
  </si>
  <si>
    <t>711: Izolace proti vodě a vlhkosti</t>
  </si>
  <si>
    <t>711191011</t>
  </si>
  <si>
    <t>Montáž a dodávka adhezního můstku na svislé ploše</t>
  </si>
  <si>
    <t>Provedení adhezního můstku na svislé ploše</t>
  </si>
  <si>
    <t>stávající podezdívka plotu</t>
  </si>
  <si>
    <t>998711201</t>
  </si>
  <si>
    <t>Přesun hmot procentní pro izolace proti vodě, vlhkosti a plynům v objektech v do 6 m</t>
  </si>
  <si>
    <t>7411101VL</t>
  </si>
  <si>
    <t>Montáž a dodávka půlené chráničky pro vedení CETIN</t>
  </si>
  <si>
    <t>34571098</t>
  </si>
  <si>
    <t>chránička půlená pro vedení do DN 80, Cetin</t>
  </si>
  <si>
    <t>trubka elektroinstalační dělená (chránička) D 100/110mm, HDPE</t>
  </si>
  <si>
    <t>7411102VL</t>
  </si>
  <si>
    <t>Montáž a dodávka rezervní chráničky pro vedení CETIN</t>
  </si>
  <si>
    <t>34571090</t>
  </si>
  <si>
    <t>chránička rezervní pro vedení Cetin do DN 80</t>
  </si>
  <si>
    <t>76799511VL</t>
  </si>
  <si>
    <t xml:space="preserve">Montáž a dodávka kotvení do fasády, sloupy a plachty -  textilní plachty - hydrofobní stálobarevné a rozměrově stálé, látka v barvě RAL 9003 s potiskem loga Ostravské univerzity v barvě RAL 6034; manuální napínací mechanismus, upevněný do ocelového oka na</t>
  </si>
  <si>
    <t xml:space="preserve">Montáž a dodávka kotvení do fasády, sloupy a plachty -  textilní plachty - hydrofobní stálobarevné a rozměrově stálé, látka v barvě RAL 9003 s potiskem loga Ostravské univerzity v barvě RAL 6034; manuální napínací mechanismus, upevněný do ocelového oka na fasádě a do sloupů. cena obsahuje výrobky: X01, X02, X03, X04, Z05, Z06, Z07</t>
  </si>
  <si>
    <t>767995VL1</t>
  </si>
  <si>
    <t>Montáž a dodávka ocelového nerezového lanka x05 - ukotvení osvětlení</t>
  </si>
  <si>
    <t>998767201</t>
  </si>
  <si>
    <t>Přesun hmot procentní pro zámečnické konstrukce v objektech v do 6 m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</si>
</sst>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OU1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Ostravska univerzita-21.10.2020 - upraveny dle p.Svoboda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21. 10. 2020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ROUND(SUM(AG95:AG98),2)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ROUND(SUM(AS95:AS98),2)</f>
        <v>0</v>
      </c>
      <c r="AT94" s="114">
        <f>ROUND(SUM(AV94:AW94),2)</f>
        <v>0</v>
      </c>
      <c r="AU94" s="115">
        <f>ROUND(SUM(AU95:AU98),5)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ROUND(SUM(AZ95:AZ98),2)</f>
        <v>0</v>
      </c>
      <c r="BA94" s="114">
        <f>ROUND(SUM(BA95:BA98),2)</f>
        <v>0</v>
      </c>
      <c r="BB94" s="114">
        <f>ROUND(SUM(BB95:BB98),2)</f>
        <v>0</v>
      </c>
      <c r="BC94" s="114">
        <f>ROUND(SUM(BC95:BC98),2)</f>
        <v>0</v>
      </c>
      <c r="BD94" s="116">
        <f>ROUND(SUM(BD95:BD98),2)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00 - Vedlejší rozpočto...'!J30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'SO 00 - Vedlejší rozpočto...'!P120</f>
        <v>0</v>
      </c>
      <c r="AV95" s="128">
        <f>'SO 00 - Vedlejší rozpočto...'!J33</f>
        <v>0</v>
      </c>
      <c r="AW95" s="128">
        <f>'SO 00 - Vedlejší rozpočto...'!J34</f>
        <v>0</v>
      </c>
      <c r="AX95" s="128">
        <f>'SO 00 - Vedlejší rozpočto...'!J35</f>
        <v>0</v>
      </c>
      <c r="AY95" s="128">
        <f>'SO 00 - Vedlejší rozpočto...'!J36</f>
        <v>0</v>
      </c>
      <c r="AZ95" s="128">
        <f>'SO 00 - Vedlejší rozpočto...'!F33</f>
        <v>0</v>
      </c>
      <c r="BA95" s="128">
        <f>'SO 00 - Vedlejší rozpočto...'!F34</f>
        <v>0</v>
      </c>
      <c r="BB95" s="128">
        <f>'SO 00 - Vedlejší rozpočto...'!F35</f>
        <v>0</v>
      </c>
      <c r="BC95" s="128">
        <f>'SO 00 - Vedlejší rozpočto...'!F36</f>
        <v>0</v>
      </c>
      <c r="BD95" s="130">
        <f>'SO 00 - Vedlejší rozpočto...'!F37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83</v>
      </c>
    </row>
    <row r="96" s="7" customFormat="1" ht="16.5" customHeight="1">
      <c r="A96" s="119" t="s">
        <v>77</v>
      </c>
      <c r="B96" s="120"/>
      <c r="C96" s="121"/>
      <c r="D96" s="122" t="s">
        <v>84</v>
      </c>
      <c r="E96" s="122"/>
      <c r="F96" s="122"/>
      <c r="G96" s="122"/>
      <c r="H96" s="122"/>
      <c r="I96" s="123"/>
      <c r="J96" s="122" t="s">
        <v>84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01 - SO 01'!J30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80</v>
      </c>
      <c r="AR96" s="126"/>
      <c r="AS96" s="127">
        <v>0</v>
      </c>
      <c r="AT96" s="128">
        <f>ROUND(SUM(AV96:AW96),2)</f>
        <v>0</v>
      </c>
      <c r="AU96" s="129">
        <f>'SO 01 - SO 01'!P133</f>
        <v>0</v>
      </c>
      <c r="AV96" s="128">
        <f>'SO 01 - SO 01'!J33</f>
        <v>0</v>
      </c>
      <c r="AW96" s="128">
        <f>'SO 01 - SO 01'!J34</f>
        <v>0</v>
      </c>
      <c r="AX96" s="128">
        <f>'SO 01 - SO 01'!J35</f>
        <v>0</v>
      </c>
      <c r="AY96" s="128">
        <f>'SO 01 - SO 01'!J36</f>
        <v>0</v>
      </c>
      <c r="AZ96" s="128">
        <f>'SO 01 - SO 01'!F33</f>
        <v>0</v>
      </c>
      <c r="BA96" s="128">
        <f>'SO 01 - SO 01'!F34</f>
        <v>0</v>
      </c>
      <c r="BB96" s="128">
        <f>'SO 01 - SO 01'!F35</f>
        <v>0</v>
      </c>
      <c r="BC96" s="128">
        <f>'SO 01 - SO 01'!F36</f>
        <v>0</v>
      </c>
      <c r="BD96" s="130">
        <f>'SO 01 - SO 01'!F37</f>
        <v>0</v>
      </c>
      <c r="BE96" s="7"/>
      <c r="BT96" s="131" t="s">
        <v>81</v>
      </c>
      <c r="BV96" s="131" t="s">
        <v>75</v>
      </c>
      <c r="BW96" s="131" t="s">
        <v>85</v>
      </c>
      <c r="BX96" s="131" t="s">
        <v>5</v>
      </c>
      <c r="CL96" s="131" t="s">
        <v>1</v>
      </c>
      <c r="CM96" s="131" t="s">
        <v>83</v>
      </c>
    </row>
    <row r="97" s="7" customFormat="1" ht="16.5" customHeight="1">
      <c r="A97" s="119" t="s">
        <v>77</v>
      </c>
      <c r="B97" s="120"/>
      <c r="C97" s="121"/>
      <c r="D97" s="122" t="s">
        <v>86</v>
      </c>
      <c r="E97" s="122"/>
      <c r="F97" s="122"/>
      <c r="G97" s="122"/>
      <c r="H97" s="122"/>
      <c r="I97" s="123"/>
      <c r="J97" s="122" t="s">
        <v>86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 02 - SO 02'!J30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80</v>
      </c>
      <c r="AR97" s="126"/>
      <c r="AS97" s="127">
        <v>0</v>
      </c>
      <c r="AT97" s="128">
        <f>ROUND(SUM(AV97:AW97),2)</f>
        <v>0</v>
      </c>
      <c r="AU97" s="129">
        <f>'SO 02 - SO 02'!P131</f>
        <v>0</v>
      </c>
      <c r="AV97" s="128">
        <f>'SO 02 - SO 02'!J33</f>
        <v>0</v>
      </c>
      <c r="AW97" s="128">
        <f>'SO 02 - SO 02'!J34</f>
        <v>0</v>
      </c>
      <c r="AX97" s="128">
        <f>'SO 02 - SO 02'!J35</f>
        <v>0</v>
      </c>
      <c r="AY97" s="128">
        <f>'SO 02 - SO 02'!J36</f>
        <v>0</v>
      </c>
      <c r="AZ97" s="128">
        <f>'SO 02 - SO 02'!F33</f>
        <v>0</v>
      </c>
      <c r="BA97" s="128">
        <f>'SO 02 - SO 02'!F34</f>
        <v>0</v>
      </c>
      <c r="BB97" s="128">
        <f>'SO 02 - SO 02'!F35</f>
        <v>0</v>
      </c>
      <c r="BC97" s="128">
        <f>'SO 02 - SO 02'!F36</f>
        <v>0</v>
      </c>
      <c r="BD97" s="130">
        <f>'SO 02 - SO 02'!F37</f>
        <v>0</v>
      </c>
      <c r="BE97" s="7"/>
      <c r="BT97" s="131" t="s">
        <v>81</v>
      </c>
      <c r="BV97" s="131" t="s">
        <v>75</v>
      </c>
      <c r="BW97" s="131" t="s">
        <v>87</v>
      </c>
      <c r="BX97" s="131" t="s">
        <v>5</v>
      </c>
      <c r="CL97" s="131" t="s">
        <v>1</v>
      </c>
      <c r="CM97" s="131" t="s">
        <v>83</v>
      </c>
    </row>
    <row r="98" s="7" customFormat="1" ht="16.5" customHeight="1">
      <c r="A98" s="119" t="s">
        <v>77</v>
      </c>
      <c r="B98" s="120"/>
      <c r="C98" s="121"/>
      <c r="D98" s="122" t="s">
        <v>88</v>
      </c>
      <c r="E98" s="122"/>
      <c r="F98" s="122"/>
      <c r="G98" s="122"/>
      <c r="H98" s="122"/>
      <c r="I98" s="123"/>
      <c r="J98" s="122" t="s">
        <v>88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'SO 03 - SO 03'!J30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80</v>
      </c>
      <c r="AR98" s="126"/>
      <c r="AS98" s="132">
        <v>0</v>
      </c>
      <c r="AT98" s="133">
        <f>ROUND(SUM(AV98:AW98),2)</f>
        <v>0</v>
      </c>
      <c r="AU98" s="134">
        <f>'SO 03 - SO 03'!P128</f>
        <v>0</v>
      </c>
      <c r="AV98" s="133">
        <f>'SO 03 - SO 03'!J33</f>
        <v>0</v>
      </c>
      <c r="AW98" s="133">
        <f>'SO 03 - SO 03'!J34</f>
        <v>0</v>
      </c>
      <c r="AX98" s="133">
        <f>'SO 03 - SO 03'!J35</f>
        <v>0</v>
      </c>
      <c r="AY98" s="133">
        <f>'SO 03 - SO 03'!J36</f>
        <v>0</v>
      </c>
      <c r="AZ98" s="133">
        <f>'SO 03 - SO 03'!F33</f>
        <v>0</v>
      </c>
      <c r="BA98" s="133">
        <f>'SO 03 - SO 03'!F34</f>
        <v>0</v>
      </c>
      <c r="BB98" s="133">
        <f>'SO 03 - SO 03'!F35</f>
        <v>0</v>
      </c>
      <c r="BC98" s="133">
        <f>'SO 03 - SO 03'!F36</f>
        <v>0</v>
      </c>
      <c r="BD98" s="135">
        <f>'SO 03 - SO 03'!F37</f>
        <v>0</v>
      </c>
      <c r="BE98" s="7"/>
      <c r="BT98" s="131" t="s">
        <v>81</v>
      </c>
      <c r="BV98" s="131" t="s">
        <v>75</v>
      </c>
      <c r="BW98" s="131" t="s">
        <v>89</v>
      </c>
      <c r="BX98" s="131" t="s">
        <v>5</v>
      </c>
      <c r="CL98" s="131" t="s">
        <v>1</v>
      </c>
      <c r="CM98" s="131" t="s">
        <v>83</v>
      </c>
    </row>
    <row r="99" s="2" customFormat="1" ht="30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</sheetData>
  <sheetProtection sheet="1" formatColumns="0" formatRows="0" objects="1" scenarios="1" spinCount="100000" saltValue="1w1fTTupE3Bhc72fXEGuXyVY7gaNZeVyobZQTjAvtppreUzyceQQjdpZJjLdxwijF596LO19/PoEFDol/KEimQ==" hashValue="2on9d9KxormPagsgrG8CHnO0xG/Sws/6A3Rz1m7FnHqmo2h39/lzEUlT0qnKExrDbWnQuy7lhcRaSusAjRPyVw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0 - Vedlejší rozpočto...'!C2" display="/"/>
    <hyperlink ref="A96" location="'SO 01 - SO 01'!C2" display="/"/>
    <hyperlink ref="A97" location="'SO 02 - SO 02'!C2" display="/"/>
    <hyperlink ref="A98" location="'SO 03 - SO 03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90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Ostravska univerzita-21.10.2020 - upraveny dle p.Svoboda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21. 10. 2020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ROUND((SUM(BE120:BE138)),  2)</f>
        <v>0</v>
      </c>
      <c r="G33" s="38"/>
      <c r="H33" s="38"/>
      <c r="I33" s="155">
        <v>0.20999999999999999</v>
      </c>
      <c r="J33" s="154">
        <f>ROUND(((SUM(BE120:BE138))*I33),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ROUND((SUM(BF120:BF138)),  2)</f>
        <v>0</v>
      </c>
      <c r="G34" s="38"/>
      <c r="H34" s="38"/>
      <c r="I34" s="155">
        <v>0.14999999999999999</v>
      </c>
      <c r="J34" s="154">
        <f>ROUND(((SUM(BF120:BF138))*I34),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ROUND((SUM(BG120:BG138)),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ROUND((SUM(BH120:BH138)),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ROUND((SUM(BI120:BI138)),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Ostravska univerzita-21.10.2020 - upraveny dle p.Svoboda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00 - Vedlejší rozpočto...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21. 10. 2020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94</v>
      </c>
      <c r="D94" s="176"/>
      <c r="E94" s="176"/>
      <c r="F94" s="176"/>
      <c r="G94" s="176"/>
      <c r="H94" s="176"/>
      <c r="I94" s="176"/>
      <c r="J94" s="177" t="s">
        <v>95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96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97</v>
      </c>
    </row>
    <row r="97" s="9" customFormat="1" ht="24.96" customHeight="1">
      <c r="A97" s="9"/>
      <c r="B97" s="179"/>
      <c r="C97" s="180"/>
      <c r="D97" s="181" t="s">
        <v>98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99</v>
      </c>
      <c r="E98" s="188"/>
      <c r="F98" s="188"/>
      <c r="G98" s="188"/>
      <c r="H98" s="188"/>
      <c r="I98" s="188"/>
      <c r="J98" s="189">
        <f>J122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100</v>
      </c>
      <c r="E99" s="188"/>
      <c r="F99" s="188"/>
      <c r="G99" s="188"/>
      <c r="H99" s="188"/>
      <c r="I99" s="188"/>
      <c r="J99" s="189">
        <f>J129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101</v>
      </c>
      <c r="E100" s="188"/>
      <c r="F100" s="188"/>
      <c r="G100" s="188"/>
      <c r="H100" s="188"/>
      <c r="I100" s="188"/>
      <c r="J100" s="189">
        <f>J132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102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74" t="str">
        <f>E7</f>
        <v>Ostravska univerzita-21.10.2020 - upraveny dle p.Svoboda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91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SO 00 - Vedlejší rozpočto...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 xml:space="preserve"> </v>
      </c>
      <c r="G114" s="40"/>
      <c r="H114" s="40"/>
      <c r="I114" s="32" t="s">
        <v>22</v>
      </c>
      <c r="J114" s="79" t="str">
        <f>IF(J12="","",J12)</f>
        <v>21. 10. 2020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 xml:space="preserve"> </v>
      </c>
      <c r="G116" s="40"/>
      <c r="H116" s="40"/>
      <c r="I116" s="32" t="s">
        <v>29</v>
      </c>
      <c r="J116" s="36" t="str">
        <f>E21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27</v>
      </c>
      <c r="D117" s="40"/>
      <c r="E117" s="40"/>
      <c r="F117" s="27" t="str">
        <f>IF(E18="","",E18)</f>
        <v>Vyplň údaj</v>
      </c>
      <c r="G117" s="40"/>
      <c r="H117" s="40"/>
      <c r="I117" s="32" t="s">
        <v>31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103</v>
      </c>
      <c r="D119" s="194" t="s">
        <v>58</v>
      </c>
      <c r="E119" s="194" t="s">
        <v>54</v>
      </c>
      <c r="F119" s="194" t="s">
        <v>55</v>
      </c>
      <c r="G119" s="194" t="s">
        <v>104</v>
      </c>
      <c r="H119" s="194" t="s">
        <v>105</v>
      </c>
      <c r="I119" s="194" t="s">
        <v>106</v>
      </c>
      <c r="J119" s="195" t="s">
        <v>95</v>
      </c>
      <c r="K119" s="196" t="s">
        <v>107</v>
      </c>
      <c r="L119" s="197"/>
      <c r="M119" s="100" t="s">
        <v>1</v>
      </c>
      <c r="N119" s="101" t="s">
        <v>37</v>
      </c>
      <c r="O119" s="101" t="s">
        <v>108</v>
      </c>
      <c r="P119" s="101" t="s">
        <v>109</v>
      </c>
      <c r="Q119" s="101" t="s">
        <v>110</v>
      </c>
      <c r="R119" s="101" t="s">
        <v>111</v>
      </c>
      <c r="S119" s="101" t="s">
        <v>112</v>
      </c>
      <c r="T119" s="102" t="s">
        <v>113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114</v>
      </c>
      <c r="D120" s="40"/>
      <c r="E120" s="40"/>
      <c r="F120" s="40"/>
      <c r="G120" s="40"/>
      <c r="H120" s="40"/>
      <c r="I120" s="40"/>
      <c r="J120" s="198">
        <f>BK120</f>
        <v>0</v>
      </c>
      <c r="K120" s="40"/>
      <c r="L120" s="44"/>
      <c r="M120" s="103"/>
      <c r="N120" s="199"/>
      <c r="O120" s="104"/>
      <c r="P120" s="200">
        <f>P121</f>
        <v>0</v>
      </c>
      <c r="Q120" s="104"/>
      <c r="R120" s="200">
        <f>R121</f>
        <v>0</v>
      </c>
      <c r="S120" s="104"/>
      <c r="T120" s="201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72</v>
      </c>
      <c r="AU120" s="17" t="s">
        <v>97</v>
      </c>
      <c r="BK120" s="202">
        <f>BK121</f>
        <v>0</v>
      </c>
    </row>
    <row r="121" s="12" customFormat="1" ht="25.92" customHeight="1">
      <c r="A121" s="12"/>
      <c r="B121" s="203"/>
      <c r="C121" s="204"/>
      <c r="D121" s="205" t="s">
        <v>72</v>
      </c>
      <c r="E121" s="206" t="s">
        <v>115</v>
      </c>
      <c r="F121" s="206" t="s">
        <v>116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P122+P129+P132</f>
        <v>0</v>
      </c>
      <c r="Q121" s="211"/>
      <c r="R121" s="212">
        <f>R122+R129+R132</f>
        <v>0</v>
      </c>
      <c r="S121" s="211"/>
      <c r="T121" s="213">
        <f>T122+T129+T132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81</v>
      </c>
      <c r="AT121" s="215" t="s">
        <v>72</v>
      </c>
      <c r="AU121" s="215" t="s">
        <v>73</v>
      </c>
      <c r="AY121" s="214" t="s">
        <v>117</v>
      </c>
      <c r="BK121" s="216">
        <f>BK122+BK129+BK132</f>
        <v>0</v>
      </c>
    </row>
    <row r="122" s="12" customFormat="1" ht="22.8" customHeight="1">
      <c r="A122" s="12"/>
      <c r="B122" s="203"/>
      <c r="C122" s="204"/>
      <c r="D122" s="205" t="s">
        <v>72</v>
      </c>
      <c r="E122" s="217" t="s">
        <v>118</v>
      </c>
      <c r="F122" s="217" t="s">
        <v>119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SUM(P123:P128)</f>
        <v>0</v>
      </c>
      <c r="Q122" s="211"/>
      <c r="R122" s="212">
        <f>SUM(R123:R128)</f>
        <v>0</v>
      </c>
      <c r="S122" s="211"/>
      <c r="T122" s="213">
        <f>SUM(T123:T128)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81</v>
      </c>
      <c r="AT122" s="215" t="s">
        <v>72</v>
      </c>
      <c r="AU122" s="215" t="s">
        <v>81</v>
      </c>
      <c r="AY122" s="214" t="s">
        <v>117</v>
      </c>
      <c r="BK122" s="216">
        <f>SUM(BK123:BK128)</f>
        <v>0</v>
      </c>
    </row>
    <row r="123" s="2" customFormat="1" ht="14.4" customHeight="1">
      <c r="A123" s="38"/>
      <c r="B123" s="39"/>
      <c r="C123" s="219" t="s">
        <v>81</v>
      </c>
      <c r="D123" s="219" t="s">
        <v>120</v>
      </c>
      <c r="E123" s="220" t="s">
        <v>121</v>
      </c>
      <c r="F123" s="221" t="s">
        <v>122</v>
      </c>
      <c r="G123" s="222" t="s">
        <v>123</v>
      </c>
      <c r="H123" s="223">
        <v>1</v>
      </c>
      <c r="I123" s="224"/>
      <c r="J123" s="225">
        <f>ROUND(I123*H123,2)</f>
        <v>0</v>
      </c>
      <c r="K123" s="226"/>
      <c r="L123" s="44"/>
      <c r="M123" s="227" t="s">
        <v>1</v>
      </c>
      <c r="N123" s="228" t="s">
        <v>38</v>
      </c>
      <c r="O123" s="91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1" t="s">
        <v>124</v>
      </c>
      <c r="AT123" s="231" t="s">
        <v>120</v>
      </c>
      <c r="AU123" s="231" t="s">
        <v>83</v>
      </c>
      <c r="AY123" s="17" t="s">
        <v>117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7" t="s">
        <v>81</v>
      </c>
      <c r="BK123" s="232">
        <f>ROUND(I123*H123,2)</f>
        <v>0</v>
      </c>
      <c r="BL123" s="17" t="s">
        <v>124</v>
      </c>
      <c r="BM123" s="231" t="s">
        <v>83</v>
      </c>
    </row>
    <row r="124" s="2" customFormat="1">
      <c r="A124" s="38"/>
      <c r="B124" s="39"/>
      <c r="C124" s="40"/>
      <c r="D124" s="233" t="s">
        <v>125</v>
      </c>
      <c r="E124" s="40"/>
      <c r="F124" s="234" t="s">
        <v>122</v>
      </c>
      <c r="G124" s="40"/>
      <c r="H124" s="40"/>
      <c r="I124" s="235"/>
      <c r="J124" s="40"/>
      <c r="K124" s="40"/>
      <c r="L124" s="44"/>
      <c r="M124" s="236"/>
      <c r="N124" s="237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125</v>
      </c>
      <c r="AU124" s="17" t="s">
        <v>83</v>
      </c>
    </row>
    <row r="125" s="2" customFormat="1" ht="14.4" customHeight="1">
      <c r="A125" s="38"/>
      <c r="B125" s="39"/>
      <c r="C125" s="219" t="s">
        <v>83</v>
      </c>
      <c r="D125" s="219" t="s">
        <v>120</v>
      </c>
      <c r="E125" s="220" t="s">
        <v>126</v>
      </c>
      <c r="F125" s="221" t="s">
        <v>127</v>
      </c>
      <c r="G125" s="222" t="s">
        <v>123</v>
      </c>
      <c r="H125" s="223">
        <v>1</v>
      </c>
      <c r="I125" s="224"/>
      <c r="J125" s="225">
        <f>ROUND(I125*H125,2)</f>
        <v>0</v>
      </c>
      <c r="K125" s="226"/>
      <c r="L125" s="44"/>
      <c r="M125" s="227" t="s">
        <v>1</v>
      </c>
      <c r="N125" s="228" t="s">
        <v>38</v>
      </c>
      <c r="O125" s="91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124</v>
      </c>
      <c r="AT125" s="231" t="s">
        <v>120</v>
      </c>
      <c r="AU125" s="231" t="s">
        <v>83</v>
      </c>
      <c r="AY125" s="17" t="s">
        <v>117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81</v>
      </c>
      <c r="BK125" s="232">
        <f>ROUND(I125*H125,2)</f>
        <v>0</v>
      </c>
      <c r="BL125" s="17" t="s">
        <v>124</v>
      </c>
      <c r="BM125" s="231" t="s">
        <v>124</v>
      </c>
    </row>
    <row r="126" s="2" customFormat="1">
      <c r="A126" s="38"/>
      <c r="B126" s="39"/>
      <c r="C126" s="40"/>
      <c r="D126" s="233" t="s">
        <v>125</v>
      </c>
      <c r="E126" s="40"/>
      <c r="F126" s="234" t="s">
        <v>127</v>
      </c>
      <c r="G126" s="40"/>
      <c r="H126" s="40"/>
      <c r="I126" s="235"/>
      <c r="J126" s="40"/>
      <c r="K126" s="40"/>
      <c r="L126" s="44"/>
      <c r="M126" s="236"/>
      <c r="N126" s="237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125</v>
      </c>
      <c r="AU126" s="17" t="s">
        <v>83</v>
      </c>
    </row>
    <row r="127" s="2" customFormat="1" ht="14.4" customHeight="1">
      <c r="A127" s="38"/>
      <c r="B127" s="39"/>
      <c r="C127" s="219" t="s">
        <v>128</v>
      </c>
      <c r="D127" s="219" t="s">
        <v>120</v>
      </c>
      <c r="E127" s="220" t="s">
        <v>129</v>
      </c>
      <c r="F127" s="221" t="s">
        <v>130</v>
      </c>
      <c r="G127" s="222" t="s">
        <v>123</v>
      </c>
      <c r="H127" s="223">
        <v>1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38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124</v>
      </c>
      <c r="AT127" s="231" t="s">
        <v>120</v>
      </c>
      <c r="AU127" s="231" t="s">
        <v>83</v>
      </c>
      <c r="AY127" s="17" t="s">
        <v>117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81</v>
      </c>
      <c r="BK127" s="232">
        <f>ROUND(I127*H127,2)</f>
        <v>0</v>
      </c>
      <c r="BL127" s="17" t="s">
        <v>124</v>
      </c>
      <c r="BM127" s="231" t="s">
        <v>131</v>
      </c>
    </row>
    <row r="128" s="2" customFormat="1">
      <c r="A128" s="38"/>
      <c r="B128" s="39"/>
      <c r="C128" s="40"/>
      <c r="D128" s="233" t="s">
        <v>125</v>
      </c>
      <c r="E128" s="40"/>
      <c r="F128" s="234" t="s">
        <v>130</v>
      </c>
      <c r="G128" s="40"/>
      <c r="H128" s="40"/>
      <c r="I128" s="235"/>
      <c r="J128" s="40"/>
      <c r="K128" s="40"/>
      <c r="L128" s="44"/>
      <c r="M128" s="236"/>
      <c r="N128" s="237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125</v>
      </c>
      <c r="AU128" s="17" t="s">
        <v>83</v>
      </c>
    </row>
    <row r="129" s="12" customFormat="1" ht="22.8" customHeight="1">
      <c r="A129" s="12"/>
      <c r="B129" s="203"/>
      <c r="C129" s="204"/>
      <c r="D129" s="205" t="s">
        <v>72</v>
      </c>
      <c r="E129" s="217" t="s">
        <v>132</v>
      </c>
      <c r="F129" s="217" t="s">
        <v>133</v>
      </c>
      <c r="G129" s="204"/>
      <c r="H129" s="204"/>
      <c r="I129" s="207"/>
      <c r="J129" s="218">
        <f>BK129</f>
        <v>0</v>
      </c>
      <c r="K129" s="204"/>
      <c r="L129" s="209"/>
      <c r="M129" s="210"/>
      <c r="N129" s="211"/>
      <c r="O129" s="211"/>
      <c r="P129" s="212">
        <f>SUM(P130:P131)</f>
        <v>0</v>
      </c>
      <c r="Q129" s="211"/>
      <c r="R129" s="212">
        <f>SUM(R130:R131)</f>
        <v>0</v>
      </c>
      <c r="S129" s="211"/>
      <c r="T129" s="213">
        <f>SUM(T130:T131)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81</v>
      </c>
      <c r="AT129" s="215" t="s">
        <v>72</v>
      </c>
      <c r="AU129" s="215" t="s">
        <v>81</v>
      </c>
      <c r="AY129" s="214" t="s">
        <v>117</v>
      </c>
      <c r="BK129" s="216">
        <f>SUM(BK130:BK131)</f>
        <v>0</v>
      </c>
    </row>
    <row r="130" s="2" customFormat="1" ht="14.4" customHeight="1">
      <c r="A130" s="38"/>
      <c r="B130" s="39"/>
      <c r="C130" s="219" t="s">
        <v>124</v>
      </c>
      <c r="D130" s="219" t="s">
        <v>120</v>
      </c>
      <c r="E130" s="220" t="s">
        <v>134</v>
      </c>
      <c r="F130" s="221" t="s">
        <v>135</v>
      </c>
      <c r="G130" s="222" t="s">
        <v>123</v>
      </c>
      <c r="H130" s="223">
        <v>1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38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124</v>
      </c>
      <c r="AT130" s="231" t="s">
        <v>120</v>
      </c>
      <c r="AU130" s="231" t="s">
        <v>83</v>
      </c>
      <c r="AY130" s="17" t="s">
        <v>117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81</v>
      </c>
      <c r="BK130" s="232">
        <f>ROUND(I130*H130,2)</f>
        <v>0</v>
      </c>
      <c r="BL130" s="17" t="s">
        <v>124</v>
      </c>
      <c r="BM130" s="231" t="s">
        <v>136</v>
      </c>
    </row>
    <row r="131" s="2" customFormat="1">
      <c r="A131" s="38"/>
      <c r="B131" s="39"/>
      <c r="C131" s="40"/>
      <c r="D131" s="233" t="s">
        <v>125</v>
      </c>
      <c r="E131" s="40"/>
      <c r="F131" s="234" t="s">
        <v>135</v>
      </c>
      <c r="G131" s="40"/>
      <c r="H131" s="40"/>
      <c r="I131" s="235"/>
      <c r="J131" s="40"/>
      <c r="K131" s="40"/>
      <c r="L131" s="44"/>
      <c r="M131" s="236"/>
      <c r="N131" s="237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125</v>
      </c>
      <c r="AU131" s="17" t="s">
        <v>83</v>
      </c>
    </row>
    <row r="132" s="12" customFormat="1" ht="22.8" customHeight="1">
      <c r="A132" s="12"/>
      <c r="B132" s="203"/>
      <c r="C132" s="204"/>
      <c r="D132" s="205" t="s">
        <v>72</v>
      </c>
      <c r="E132" s="217" t="s">
        <v>137</v>
      </c>
      <c r="F132" s="217" t="s">
        <v>119</v>
      </c>
      <c r="G132" s="204"/>
      <c r="H132" s="204"/>
      <c r="I132" s="207"/>
      <c r="J132" s="218">
        <f>BK132</f>
        <v>0</v>
      </c>
      <c r="K132" s="204"/>
      <c r="L132" s="209"/>
      <c r="M132" s="210"/>
      <c r="N132" s="211"/>
      <c r="O132" s="211"/>
      <c r="P132" s="212">
        <f>SUM(P133:P138)</f>
        <v>0</v>
      </c>
      <c r="Q132" s="211"/>
      <c r="R132" s="212">
        <f>SUM(R133:R138)</f>
        <v>0</v>
      </c>
      <c r="S132" s="211"/>
      <c r="T132" s="213">
        <f>SUM(T133:T138)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4" t="s">
        <v>81</v>
      </c>
      <c r="AT132" s="215" t="s">
        <v>72</v>
      </c>
      <c r="AU132" s="215" t="s">
        <v>81</v>
      </c>
      <c r="AY132" s="214" t="s">
        <v>117</v>
      </c>
      <c r="BK132" s="216">
        <f>SUM(BK133:BK138)</f>
        <v>0</v>
      </c>
    </row>
    <row r="133" s="2" customFormat="1" ht="24.15" customHeight="1">
      <c r="A133" s="38"/>
      <c r="B133" s="39"/>
      <c r="C133" s="219" t="s">
        <v>138</v>
      </c>
      <c r="D133" s="219" t="s">
        <v>120</v>
      </c>
      <c r="E133" s="220" t="s">
        <v>139</v>
      </c>
      <c r="F133" s="221" t="s">
        <v>140</v>
      </c>
      <c r="G133" s="222" t="s">
        <v>123</v>
      </c>
      <c r="H133" s="223">
        <v>1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38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124</v>
      </c>
      <c r="AT133" s="231" t="s">
        <v>120</v>
      </c>
      <c r="AU133" s="231" t="s">
        <v>83</v>
      </c>
      <c r="AY133" s="17" t="s">
        <v>117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81</v>
      </c>
      <c r="BK133" s="232">
        <f>ROUND(I133*H133,2)</f>
        <v>0</v>
      </c>
      <c r="BL133" s="17" t="s">
        <v>124</v>
      </c>
      <c r="BM133" s="231" t="s">
        <v>141</v>
      </c>
    </row>
    <row r="134" s="2" customFormat="1">
      <c r="A134" s="38"/>
      <c r="B134" s="39"/>
      <c r="C134" s="40"/>
      <c r="D134" s="233" t="s">
        <v>125</v>
      </c>
      <c r="E134" s="40"/>
      <c r="F134" s="234" t="s">
        <v>140</v>
      </c>
      <c r="G134" s="40"/>
      <c r="H134" s="40"/>
      <c r="I134" s="235"/>
      <c r="J134" s="40"/>
      <c r="K134" s="40"/>
      <c r="L134" s="44"/>
      <c r="M134" s="236"/>
      <c r="N134" s="237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125</v>
      </c>
      <c r="AU134" s="17" t="s">
        <v>83</v>
      </c>
    </row>
    <row r="135" s="2" customFormat="1" ht="14.4" customHeight="1">
      <c r="A135" s="38"/>
      <c r="B135" s="39"/>
      <c r="C135" s="219" t="s">
        <v>131</v>
      </c>
      <c r="D135" s="219" t="s">
        <v>120</v>
      </c>
      <c r="E135" s="220" t="s">
        <v>142</v>
      </c>
      <c r="F135" s="221" t="s">
        <v>143</v>
      </c>
      <c r="G135" s="222" t="s">
        <v>144</v>
      </c>
      <c r="H135" s="238"/>
      <c r="I135" s="224"/>
      <c r="J135" s="225">
        <f>ROUND(I135*H135,2)</f>
        <v>0</v>
      </c>
      <c r="K135" s="226"/>
      <c r="L135" s="44"/>
      <c r="M135" s="227" t="s">
        <v>1</v>
      </c>
      <c r="N135" s="228" t="s">
        <v>38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124</v>
      </c>
      <c r="AT135" s="231" t="s">
        <v>120</v>
      </c>
      <c r="AU135" s="231" t="s">
        <v>83</v>
      </c>
      <c r="AY135" s="17" t="s">
        <v>117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81</v>
      </c>
      <c r="BK135" s="232">
        <f>ROUND(I135*H135,2)</f>
        <v>0</v>
      </c>
      <c r="BL135" s="17" t="s">
        <v>124</v>
      </c>
      <c r="BM135" s="231" t="s">
        <v>145</v>
      </c>
    </row>
    <row r="136" s="2" customFormat="1">
      <c r="A136" s="38"/>
      <c r="B136" s="39"/>
      <c r="C136" s="40"/>
      <c r="D136" s="233" t="s">
        <v>125</v>
      </c>
      <c r="E136" s="40"/>
      <c r="F136" s="234" t="s">
        <v>146</v>
      </c>
      <c r="G136" s="40"/>
      <c r="H136" s="40"/>
      <c r="I136" s="235"/>
      <c r="J136" s="40"/>
      <c r="K136" s="40"/>
      <c r="L136" s="44"/>
      <c r="M136" s="236"/>
      <c r="N136" s="237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125</v>
      </c>
      <c r="AU136" s="17" t="s">
        <v>83</v>
      </c>
    </row>
    <row r="137" s="2" customFormat="1" ht="14.4" customHeight="1">
      <c r="A137" s="38"/>
      <c r="B137" s="39"/>
      <c r="C137" s="219" t="s">
        <v>147</v>
      </c>
      <c r="D137" s="219" t="s">
        <v>120</v>
      </c>
      <c r="E137" s="220" t="s">
        <v>148</v>
      </c>
      <c r="F137" s="221" t="s">
        <v>149</v>
      </c>
      <c r="G137" s="222" t="s">
        <v>144</v>
      </c>
      <c r="H137" s="238"/>
      <c r="I137" s="224"/>
      <c r="J137" s="225">
        <f>ROUND(I137*H137,2)</f>
        <v>0</v>
      </c>
      <c r="K137" s="226"/>
      <c r="L137" s="44"/>
      <c r="M137" s="227" t="s">
        <v>1</v>
      </c>
      <c r="N137" s="228" t="s">
        <v>38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124</v>
      </c>
      <c r="AT137" s="231" t="s">
        <v>120</v>
      </c>
      <c r="AU137" s="231" t="s">
        <v>83</v>
      </c>
      <c r="AY137" s="17" t="s">
        <v>117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81</v>
      </c>
      <c r="BK137" s="232">
        <f>ROUND(I137*H137,2)</f>
        <v>0</v>
      </c>
      <c r="BL137" s="17" t="s">
        <v>124</v>
      </c>
      <c r="BM137" s="231" t="s">
        <v>150</v>
      </c>
    </row>
    <row r="138" s="2" customFormat="1">
      <c r="A138" s="38"/>
      <c r="B138" s="39"/>
      <c r="C138" s="40"/>
      <c r="D138" s="233" t="s">
        <v>125</v>
      </c>
      <c r="E138" s="40"/>
      <c r="F138" s="234" t="s">
        <v>149</v>
      </c>
      <c r="G138" s="40"/>
      <c r="H138" s="40"/>
      <c r="I138" s="235"/>
      <c r="J138" s="40"/>
      <c r="K138" s="40"/>
      <c r="L138" s="44"/>
      <c r="M138" s="239"/>
      <c r="N138" s="240"/>
      <c r="O138" s="241"/>
      <c r="P138" s="241"/>
      <c r="Q138" s="241"/>
      <c r="R138" s="241"/>
      <c r="S138" s="241"/>
      <c r="T138" s="24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125</v>
      </c>
      <c r="AU138" s="17" t="s">
        <v>83</v>
      </c>
    </row>
    <row r="139" s="2" customFormat="1" ht="6.96" customHeight="1">
      <c r="A139" s="38"/>
      <c r="B139" s="66"/>
      <c r="C139" s="67"/>
      <c r="D139" s="67"/>
      <c r="E139" s="67"/>
      <c r="F139" s="67"/>
      <c r="G139" s="67"/>
      <c r="H139" s="67"/>
      <c r="I139" s="67"/>
      <c r="J139" s="67"/>
      <c r="K139" s="67"/>
      <c r="L139" s="44"/>
      <c r="M139" s="38"/>
      <c r="O139" s="38"/>
      <c r="P139" s="38"/>
      <c r="Q139" s="38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</sheetData>
  <sheetProtection sheet="1" autoFilter="0" formatColumns="0" formatRows="0" objects="1" scenarios="1" spinCount="100000" saltValue="+lLTb6CwAUYyItav2vb/4N5knMWx+0UCqaHrQq9IJWoFXpP+MFE2FHIMajpX5Mp/gWQSaTRV6GjMbzR7xtFmZw==" hashValue="eKEGsTRgY9i0FWv+c4krIMXSFPOqWYfS5FzpwOgm5hE1oWzHFUq5V/xRt8tyyOnN1Dc7K5vecv36XXgNUJjfvw==" algorithmName="SHA-512" password="CC35"/>
  <autoFilter ref="C119:K13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90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Ostravska univerzita-21.10.2020 - upraveny dle p.Svoboda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151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21. 10. 2020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ROUND(J133,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ROUND((SUM(BE133:BE888)),  2)</f>
        <v>0</v>
      </c>
      <c r="G33" s="38"/>
      <c r="H33" s="38"/>
      <c r="I33" s="155">
        <v>0.20999999999999999</v>
      </c>
      <c r="J33" s="154">
        <f>ROUND(((SUM(BE133:BE888))*I33),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ROUND((SUM(BF133:BF888)),  2)</f>
        <v>0</v>
      </c>
      <c r="G34" s="38"/>
      <c r="H34" s="38"/>
      <c r="I34" s="155">
        <v>0.14999999999999999</v>
      </c>
      <c r="J34" s="154">
        <f>ROUND(((SUM(BF133:BF888))*I34),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ROUND((SUM(BG133:BG888)),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ROUND((SUM(BH133:BH888)),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ROUND((SUM(BI133:BI888)),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Ostravska univerzita-21.10.2020 - upraveny dle p.Svoboda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01 - SO 01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21. 10. 2020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94</v>
      </c>
      <c r="D94" s="176"/>
      <c r="E94" s="176"/>
      <c r="F94" s="176"/>
      <c r="G94" s="176"/>
      <c r="H94" s="176"/>
      <c r="I94" s="176"/>
      <c r="J94" s="177" t="s">
        <v>95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96</v>
      </c>
      <c r="D96" s="40"/>
      <c r="E96" s="40"/>
      <c r="F96" s="40"/>
      <c r="G96" s="40"/>
      <c r="H96" s="40"/>
      <c r="I96" s="40"/>
      <c r="J96" s="110">
        <f>J133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97</v>
      </c>
    </row>
    <row r="97" s="9" customFormat="1" ht="24.96" customHeight="1">
      <c r="A97" s="9"/>
      <c r="B97" s="179"/>
      <c r="C97" s="180"/>
      <c r="D97" s="181" t="s">
        <v>152</v>
      </c>
      <c r="E97" s="182"/>
      <c r="F97" s="182"/>
      <c r="G97" s="182"/>
      <c r="H97" s="182"/>
      <c r="I97" s="182"/>
      <c r="J97" s="183">
        <f>J134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153</v>
      </c>
      <c r="E98" s="182"/>
      <c r="F98" s="182"/>
      <c r="G98" s="182"/>
      <c r="H98" s="182"/>
      <c r="I98" s="182"/>
      <c r="J98" s="183">
        <f>J152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154</v>
      </c>
      <c r="E99" s="182"/>
      <c r="F99" s="182"/>
      <c r="G99" s="182"/>
      <c r="H99" s="182"/>
      <c r="I99" s="182"/>
      <c r="J99" s="183">
        <f>J217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155</v>
      </c>
      <c r="E100" s="182"/>
      <c r="F100" s="182"/>
      <c r="G100" s="182"/>
      <c r="H100" s="182"/>
      <c r="I100" s="182"/>
      <c r="J100" s="183">
        <f>J286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9"/>
      <c r="C101" s="180"/>
      <c r="D101" s="181" t="s">
        <v>156</v>
      </c>
      <c r="E101" s="182"/>
      <c r="F101" s="182"/>
      <c r="G101" s="182"/>
      <c r="H101" s="182"/>
      <c r="I101" s="182"/>
      <c r="J101" s="183">
        <f>J420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9"/>
      <c r="C102" s="180"/>
      <c r="D102" s="181" t="s">
        <v>157</v>
      </c>
      <c r="E102" s="182"/>
      <c r="F102" s="182"/>
      <c r="G102" s="182"/>
      <c r="H102" s="182"/>
      <c r="I102" s="182"/>
      <c r="J102" s="183">
        <f>J436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79"/>
      <c r="C103" s="180"/>
      <c r="D103" s="181" t="s">
        <v>158</v>
      </c>
      <c r="E103" s="182"/>
      <c r="F103" s="182"/>
      <c r="G103" s="182"/>
      <c r="H103" s="182"/>
      <c r="I103" s="182"/>
      <c r="J103" s="183">
        <f>J454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79"/>
      <c r="C104" s="180"/>
      <c r="D104" s="181" t="s">
        <v>159</v>
      </c>
      <c r="E104" s="182"/>
      <c r="F104" s="182"/>
      <c r="G104" s="182"/>
      <c r="H104" s="182"/>
      <c r="I104" s="182"/>
      <c r="J104" s="183">
        <f>J461</f>
        <v>0</v>
      </c>
      <c r="K104" s="180"/>
      <c r="L104" s="18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79"/>
      <c r="C105" s="180"/>
      <c r="D105" s="181" t="s">
        <v>160</v>
      </c>
      <c r="E105" s="182"/>
      <c r="F105" s="182"/>
      <c r="G105" s="182"/>
      <c r="H105" s="182"/>
      <c r="I105" s="182"/>
      <c r="J105" s="183">
        <f>J581</f>
        <v>0</v>
      </c>
      <c r="K105" s="180"/>
      <c r="L105" s="18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79"/>
      <c r="C106" s="180"/>
      <c r="D106" s="181" t="s">
        <v>161</v>
      </c>
      <c r="E106" s="182"/>
      <c r="F106" s="182"/>
      <c r="G106" s="182"/>
      <c r="H106" s="182"/>
      <c r="I106" s="182"/>
      <c r="J106" s="183">
        <f>J641</f>
        <v>0</v>
      </c>
      <c r="K106" s="180"/>
      <c r="L106" s="18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79"/>
      <c r="C107" s="180"/>
      <c r="D107" s="181" t="s">
        <v>162</v>
      </c>
      <c r="E107" s="182"/>
      <c r="F107" s="182"/>
      <c r="G107" s="182"/>
      <c r="H107" s="182"/>
      <c r="I107" s="182"/>
      <c r="J107" s="183">
        <f>J725</f>
        <v>0</v>
      </c>
      <c r="K107" s="180"/>
      <c r="L107" s="18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79"/>
      <c r="C108" s="180"/>
      <c r="D108" s="181" t="s">
        <v>163</v>
      </c>
      <c r="E108" s="182"/>
      <c r="F108" s="182"/>
      <c r="G108" s="182"/>
      <c r="H108" s="182"/>
      <c r="I108" s="182"/>
      <c r="J108" s="183">
        <f>J752</f>
        <v>0</v>
      </c>
      <c r="K108" s="180"/>
      <c r="L108" s="184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9" customFormat="1" ht="24.96" customHeight="1">
      <c r="A109" s="9"/>
      <c r="B109" s="179"/>
      <c r="C109" s="180"/>
      <c r="D109" s="181" t="s">
        <v>164</v>
      </c>
      <c r="E109" s="182"/>
      <c r="F109" s="182"/>
      <c r="G109" s="182"/>
      <c r="H109" s="182"/>
      <c r="I109" s="182"/>
      <c r="J109" s="183">
        <f>J783</f>
        <v>0</v>
      </c>
      <c r="K109" s="180"/>
      <c r="L109" s="184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9" customFormat="1" ht="24.96" customHeight="1">
      <c r="A110" s="9"/>
      <c r="B110" s="179"/>
      <c r="C110" s="180"/>
      <c r="D110" s="181" t="s">
        <v>165</v>
      </c>
      <c r="E110" s="182"/>
      <c r="F110" s="182"/>
      <c r="G110" s="182"/>
      <c r="H110" s="182"/>
      <c r="I110" s="182"/>
      <c r="J110" s="183">
        <f>J806</f>
        <v>0</v>
      </c>
      <c r="K110" s="180"/>
      <c r="L110" s="184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9" customFormat="1" ht="24.96" customHeight="1">
      <c r="A111" s="9"/>
      <c r="B111" s="179"/>
      <c r="C111" s="180"/>
      <c r="D111" s="181" t="s">
        <v>166</v>
      </c>
      <c r="E111" s="182"/>
      <c r="F111" s="182"/>
      <c r="G111" s="182"/>
      <c r="H111" s="182"/>
      <c r="I111" s="182"/>
      <c r="J111" s="183">
        <f>J819</f>
        <v>0</v>
      </c>
      <c r="K111" s="180"/>
      <c r="L111" s="184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9" customFormat="1" ht="24.96" customHeight="1">
      <c r="A112" s="9"/>
      <c r="B112" s="179"/>
      <c r="C112" s="180"/>
      <c r="D112" s="181" t="s">
        <v>167</v>
      </c>
      <c r="E112" s="182"/>
      <c r="F112" s="182"/>
      <c r="G112" s="182"/>
      <c r="H112" s="182"/>
      <c r="I112" s="182"/>
      <c r="J112" s="183">
        <f>J877</f>
        <v>0</v>
      </c>
      <c r="K112" s="180"/>
      <c r="L112" s="184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9" customFormat="1" ht="24.96" customHeight="1">
      <c r="A113" s="9"/>
      <c r="B113" s="179"/>
      <c r="C113" s="180"/>
      <c r="D113" s="181" t="s">
        <v>168</v>
      </c>
      <c r="E113" s="182"/>
      <c r="F113" s="182"/>
      <c r="G113" s="182"/>
      <c r="H113" s="182"/>
      <c r="I113" s="182"/>
      <c r="J113" s="183">
        <f>J886</f>
        <v>0</v>
      </c>
      <c r="K113" s="180"/>
      <c r="L113" s="184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2" customFormat="1" ht="21.84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66"/>
      <c r="C115" s="67"/>
      <c r="D115" s="67"/>
      <c r="E115" s="67"/>
      <c r="F115" s="67"/>
      <c r="G115" s="67"/>
      <c r="H115" s="67"/>
      <c r="I115" s="67"/>
      <c r="J115" s="67"/>
      <c r="K115" s="67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9" s="2" customFormat="1" ht="6.96" customHeight="1">
      <c r="A119" s="38"/>
      <c r="B119" s="68"/>
      <c r="C119" s="69"/>
      <c r="D119" s="69"/>
      <c r="E119" s="69"/>
      <c r="F119" s="69"/>
      <c r="G119" s="69"/>
      <c r="H119" s="69"/>
      <c r="I119" s="69"/>
      <c r="J119" s="69"/>
      <c r="K119" s="69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4.96" customHeight="1">
      <c r="A120" s="38"/>
      <c r="B120" s="39"/>
      <c r="C120" s="23" t="s">
        <v>102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16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174" t="str">
        <f>E7</f>
        <v>Ostravska univerzita-21.10.2020 - upraveny dle p.Svoboda</v>
      </c>
      <c r="F123" s="32"/>
      <c r="G123" s="32"/>
      <c r="H123" s="32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91</v>
      </c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6.5" customHeight="1">
      <c r="A125" s="38"/>
      <c r="B125" s="39"/>
      <c r="C125" s="40"/>
      <c r="D125" s="40"/>
      <c r="E125" s="76" t="str">
        <f>E9</f>
        <v>SO 01 - SO 01</v>
      </c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20</v>
      </c>
      <c r="D127" s="40"/>
      <c r="E127" s="40"/>
      <c r="F127" s="27" t="str">
        <f>F12</f>
        <v xml:space="preserve"> </v>
      </c>
      <c r="G127" s="40"/>
      <c r="H127" s="40"/>
      <c r="I127" s="32" t="s">
        <v>22</v>
      </c>
      <c r="J127" s="79" t="str">
        <f>IF(J12="","",J12)</f>
        <v>21. 10. 2020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5.15" customHeight="1">
      <c r="A129" s="38"/>
      <c r="B129" s="39"/>
      <c r="C129" s="32" t="s">
        <v>24</v>
      </c>
      <c r="D129" s="40"/>
      <c r="E129" s="40"/>
      <c r="F129" s="27" t="str">
        <f>E15</f>
        <v xml:space="preserve"> </v>
      </c>
      <c r="G129" s="40"/>
      <c r="H129" s="40"/>
      <c r="I129" s="32" t="s">
        <v>29</v>
      </c>
      <c r="J129" s="36" t="str">
        <f>E21</f>
        <v xml:space="preserve"> 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5.15" customHeight="1">
      <c r="A130" s="38"/>
      <c r="B130" s="39"/>
      <c r="C130" s="32" t="s">
        <v>27</v>
      </c>
      <c r="D130" s="40"/>
      <c r="E130" s="40"/>
      <c r="F130" s="27" t="str">
        <f>IF(E18="","",E18)</f>
        <v>Vyplň údaj</v>
      </c>
      <c r="G130" s="40"/>
      <c r="H130" s="40"/>
      <c r="I130" s="32" t="s">
        <v>31</v>
      </c>
      <c r="J130" s="36" t="str">
        <f>E24</f>
        <v xml:space="preserve"> 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0.32" customHeight="1">
      <c r="A131" s="38"/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11" customFormat="1" ht="29.28" customHeight="1">
      <c r="A132" s="191"/>
      <c r="B132" s="192"/>
      <c r="C132" s="193" t="s">
        <v>103</v>
      </c>
      <c r="D132" s="194" t="s">
        <v>58</v>
      </c>
      <c r="E132" s="194" t="s">
        <v>54</v>
      </c>
      <c r="F132" s="194" t="s">
        <v>55</v>
      </c>
      <c r="G132" s="194" t="s">
        <v>104</v>
      </c>
      <c r="H132" s="194" t="s">
        <v>105</v>
      </c>
      <c r="I132" s="194" t="s">
        <v>106</v>
      </c>
      <c r="J132" s="195" t="s">
        <v>95</v>
      </c>
      <c r="K132" s="196" t="s">
        <v>107</v>
      </c>
      <c r="L132" s="197"/>
      <c r="M132" s="100" t="s">
        <v>1</v>
      </c>
      <c r="N132" s="101" t="s">
        <v>37</v>
      </c>
      <c r="O132" s="101" t="s">
        <v>108</v>
      </c>
      <c r="P132" s="101" t="s">
        <v>109</v>
      </c>
      <c r="Q132" s="101" t="s">
        <v>110</v>
      </c>
      <c r="R132" s="101" t="s">
        <v>111</v>
      </c>
      <c r="S132" s="101" t="s">
        <v>112</v>
      </c>
      <c r="T132" s="102" t="s">
        <v>113</v>
      </c>
      <c r="U132" s="191"/>
      <c r="V132" s="191"/>
      <c r="W132" s="191"/>
      <c r="X132" s="191"/>
      <c r="Y132" s="191"/>
      <c r="Z132" s="191"/>
      <c r="AA132" s="191"/>
      <c r="AB132" s="191"/>
      <c r="AC132" s="191"/>
      <c r="AD132" s="191"/>
      <c r="AE132" s="191"/>
    </row>
    <row r="133" s="2" customFormat="1" ht="22.8" customHeight="1">
      <c r="A133" s="38"/>
      <c r="B133" s="39"/>
      <c r="C133" s="107" t="s">
        <v>114</v>
      </c>
      <c r="D133" s="40"/>
      <c r="E133" s="40"/>
      <c r="F133" s="40"/>
      <c r="G133" s="40"/>
      <c r="H133" s="40"/>
      <c r="I133" s="40"/>
      <c r="J133" s="198">
        <f>BK133</f>
        <v>0</v>
      </c>
      <c r="K133" s="40"/>
      <c r="L133" s="44"/>
      <c r="M133" s="103"/>
      <c r="N133" s="199"/>
      <c r="O133" s="104"/>
      <c r="P133" s="200">
        <f>P134+P152+P217+P286+P420+P436+P454+P461+P581+P641+P725+P752+P783+P806+P819+P877+P886</f>
        <v>0</v>
      </c>
      <c r="Q133" s="104"/>
      <c r="R133" s="200">
        <f>R134+R152+R217+R286+R420+R436+R454+R461+R581+R641+R725+R752+R783+R806+R819+R877+R886</f>
        <v>0</v>
      </c>
      <c r="S133" s="104"/>
      <c r="T133" s="201">
        <f>T134+T152+T217+T286+T420+T436+T454+T461+T581+T641+T725+T752+T783+T806+T819+T877+T886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72</v>
      </c>
      <c r="AU133" s="17" t="s">
        <v>97</v>
      </c>
      <c r="BK133" s="202">
        <f>BK134+BK152+BK217+BK286+BK420+BK436+BK454+BK461+BK581+BK641+BK725+BK752+BK783+BK806+BK819+BK877+BK886</f>
        <v>0</v>
      </c>
    </row>
    <row r="134" s="12" customFormat="1" ht="25.92" customHeight="1">
      <c r="A134" s="12"/>
      <c r="B134" s="203"/>
      <c r="C134" s="204"/>
      <c r="D134" s="205" t="s">
        <v>72</v>
      </c>
      <c r="E134" s="206" t="s">
        <v>169</v>
      </c>
      <c r="F134" s="206" t="s">
        <v>170</v>
      </c>
      <c r="G134" s="204"/>
      <c r="H134" s="204"/>
      <c r="I134" s="207"/>
      <c r="J134" s="208">
        <f>BK134</f>
        <v>0</v>
      </c>
      <c r="K134" s="204"/>
      <c r="L134" s="209"/>
      <c r="M134" s="210"/>
      <c r="N134" s="211"/>
      <c r="O134" s="211"/>
      <c r="P134" s="212">
        <f>SUM(P135:P151)</f>
        <v>0</v>
      </c>
      <c r="Q134" s="211"/>
      <c r="R134" s="212">
        <f>SUM(R135:R151)</f>
        <v>0</v>
      </c>
      <c r="S134" s="211"/>
      <c r="T134" s="213">
        <f>SUM(T135:T151)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4" t="s">
        <v>81</v>
      </c>
      <c r="AT134" s="215" t="s">
        <v>72</v>
      </c>
      <c r="AU134" s="215" t="s">
        <v>73</v>
      </c>
      <c r="AY134" s="214" t="s">
        <v>117</v>
      </c>
      <c r="BK134" s="216">
        <f>SUM(BK135:BK151)</f>
        <v>0</v>
      </c>
    </row>
    <row r="135" s="2" customFormat="1" ht="37.8" customHeight="1">
      <c r="A135" s="38"/>
      <c r="B135" s="39"/>
      <c r="C135" s="219" t="s">
        <v>81</v>
      </c>
      <c r="D135" s="219" t="s">
        <v>120</v>
      </c>
      <c r="E135" s="220" t="s">
        <v>171</v>
      </c>
      <c r="F135" s="221" t="s">
        <v>172</v>
      </c>
      <c r="G135" s="222" t="s">
        <v>173</v>
      </c>
      <c r="H135" s="223">
        <v>1.23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38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124</v>
      </c>
      <c r="AT135" s="231" t="s">
        <v>120</v>
      </c>
      <c r="AU135" s="231" t="s">
        <v>81</v>
      </c>
      <c r="AY135" s="17" t="s">
        <v>117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81</v>
      </c>
      <c r="BK135" s="232">
        <f>ROUND(I135*H135,2)</f>
        <v>0</v>
      </c>
      <c r="BL135" s="17" t="s">
        <v>124</v>
      </c>
      <c r="BM135" s="231" t="s">
        <v>83</v>
      </c>
    </row>
    <row r="136" s="2" customFormat="1">
      <c r="A136" s="38"/>
      <c r="B136" s="39"/>
      <c r="C136" s="40"/>
      <c r="D136" s="233" t="s">
        <v>125</v>
      </c>
      <c r="E136" s="40"/>
      <c r="F136" s="234" t="s">
        <v>172</v>
      </c>
      <c r="G136" s="40"/>
      <c r="H136" s="40"/>
      <c r="I136" s="235"/>
      <c r="J136" s="40"/>
      <c r="K136" s="40"/>
      <c r="L136" s="44"/>
      <c r="M136" s="236"/>
      <c r="N136" s="237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125</v>
      </c>
      <c r="AU136" s="17" t="s">
        <v>81</v>
      </c>
    </row>
    <row r="137" s="13" customFormat="1">
      <c r="A137" s="13"/>
      <c r="B137" s="243"/>
      <c r="C137" s="244"/>
      <c r="D137" s="233" t="s">
        <v>174</v>
      </c>
      <c r="E137" s="245" t="s">
        <v>1</v>
      </c>
      <c r="F137" s="246" t="s">
        <v>175</v>
      </c>
      <c r="G137" s="244"/>
      <c r="H137" s="245" t="s">
        <v>1</v>
      </c>
      <c r="I137" s="247"/>
      <c r="J137" s="244"/>
      <c r="K137" s="244"/>
      <c r="L137" s="248"/>
      <c r="M137" s="249"/>
      <c r="N137" s="250"/>
      <c r="O137" s="250"/>
      <c r="P137" s="250"/>
      <c r="Q137" s="250"/>
      <c r="R137" s="250"/>
      <c r="S137" s="250"/>
      <c r="T137" s="25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2" t="s">
        <v>174</v>
      </c>
      <c r="AU137" s="252" t="s">
        <v>81</v>
      </c>
      <c r="AV137" s="13" t="s">
        <v>81</v>
      </c>
      <c r="AW137" s="13" t="s">
        <v>30</v>
      </c>
      <c r="AX137" s="13" t="s">
        <v>73</v>
      </c>
      <c r="AY137" s="252" t="s">
        <v>117</v>
      </c>
    </row>
    <row r="138" s="14" customFormat="1">
      <c r="A138" s="14"/>
      <c r="B138" s="253"/>
      <c r="C138" s="254"/>
      <c r="D138" s="233" t="s">
        <v>174</v>
      </c>
      <c r="E138" s="255" t="s">
        <v>1</v>
      </c>
      <c r="F138" s="256" t="s">
        <v>176</v>
      </c>
      <c r="G138" s="254"/>
      <c r="H138" s="257">
        <v>0.75</v>
      </c>
      <c r="I138" s="258"/>
      <c r="J138" s="254"/>
      <c r="K138" s="254"/>
      <c r="L138" s="259"/>
      <c r="M138" s="260"/>
      <c r="N138" s="261"/>
      <c r="O138" s="261"/>
      <c r="P138" s="261"/>
      <c r="Q138" s="261"/>
      <c r="R138" s="261"/>
      <c r="S138" s="261"/>
      <c r="T138" s="26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3" t="s">
        <v>174</v>
      </c>
      <c r="AU138" s="263" t="s">
        <v>81</v>
      </c>
      <c r="AV138" s="14" t="s">
        <v>83</v>
      </c>
      <c r="AW138" s="14" t="s">
        <v>30</v>
      </c>
      <c r="AX138" s="14" t="s">
        <v>73</v>
      </c>
      <c r="AY138" s="263" t="s">
        <v>117</v>
      </c>
    </row>
    <row r="139" s="13" customFormat="1">
      <c r="A139" s="13"/>
      <c r="B139" s="243"/>
      <c r="C139" s="244"/>
      <c r="D139" s="233" t="s">
        <v>174</v>
      </c>
      <c r="E139" s="245" t="s">
        <v>1</v>
      </c>
      <c r="F139" s="246" t="s">
        <v>177</v>
      </c>
      <c r="G139" s="244"/>
      <c r="H139" s="245" t="s">
        <v>1</v>
      </c>
      <c r="I139" s="247"/>
      <c r="J139" s="244"/>
      <c r="K139" s="244"/>
      <c r="L139" s="248"/>
      <c r="M139" s="249"/>
      <c r="N139" s="250"/>
      <c r="O139" s="250"/>
      <c r="P139" s="250"/>
      <c r="Q139" s="250"/>
      <c r="R139" s="250"/>
      <c r="S139" s="250"/>
      <c r="T139" s="25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2" t="s">
        <v>174</v>
      </c>
      <c r="AU139" s="252" t="s">
        <v>81</v>
      </c>
      <c r="AV139" s="13" t="s">
        <v>81</v>
      </c>
      <c r="AW139" s="13" t="s">
        <v>30</v>
      </c>
      <c r="AX139" s="13" t="s">
        <v>73</v>
      </c>
      <c r="AY139" s="252" t="s">
        <v>117</v>
      </c>
    </row>
    <row r="140" s="14" customFormat="1">
      <c r="A140" s="14"/>
      <c r="B140" s="253"/>
      <c r="C140" s="254"/>
      <c r="D140" s="233" t="s">
        <v>174</v>
      </c>
      <c r="E140" s="255" t="s">
        <v>1</v>
      </c>
      <c r="F140" s="256" t="s">
        <v>178</v>
      </c>
      <c r="G140" s="254"/>
      <c r="H140" s="257">
        <v>0.47999999999999998</v>
      </c>
      <c r="I140" s="258"/>
      <c r="J140" s="254"/>
      <c r="K140" s="254"/>
      <c r="L140" s="259"/>
      <c r="M140" s="260"/>
      <c r="N140" s="261"/>
      <c r="O140" s="261"/>
      <c r="P140" s="261"/>
      <c r="Q140" s="261"/>
      <c r="R140" s="261"/>
      <c r="S140" s="261"/>
      <c r="T140" s="26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3" t="s">
        <v>174</v>
      </c>
      <c r="AU140" s="263" t="s">
        <v>81</v>
      </c>
      <c r="AV140" s="14" t="s">
        <v>83</v>
      </c>
      <c r="AW140" s="14" t="s">
        <v>30</v>
      </c>
      <c r="AX140" s="14" t="s">
        <v>73</v>
      </c>
      <c r="AY140" s="263" t="s">
        <v>117</v>
      </c>
    </row>
    <row r="141" s="15" customFormat="1">
      <c r="A141" s="15"/>
      <c r="B141" s="264"/>
      <c r="C141" s="265"/>
      <c r="D141" s="233" t="s">
        <v>174</v>
      </c>
      <c r="E141" s="266" t="s">
        <v>1</v>
      </c>
      <c r="F141" s="267" t="s">
        <v>179</v>
      </c>
      <c r="G141" s="265"/>
      <c r="H141" s="268">
        <v>1.23</v>
      </c>
      <c r="I141" s="269"/>
      <c r="J141" s="265"/>
      <c r="K141" s="265"/>
      <c r="L141" s="270"/>
      <c r="M141" s="271"/>
      <c r="N141" s="272"/>
      <c r="O141" s="272"/>
      <c r="P141" s="272"/>
      <c r="Q141" s="272"/>
      <c r="R141" s="272"/>
      <c r="S141" s="272"/>
      <c r="T141" s="273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4" t="s">
        <v>174</v>
      </c>
      <c r="AU141" s="274" t="s">
        <v>81</v>
      </c>
      <c r="AV141" s="15" t="s">
        <v>124</v>
      </c>
      <c r="AW141" s="15" t="s">
        <v>30</v>
      </c>
      <c r="AX141" s="15" t="s">
        <v>81</v>
      </c>
      <c r="AY141" s="274" t="s">
        <v>117</v>
      </c>
    </row>
    <row r="142" s="2" customFormat="1" ht="37.8" customHeight="1">
      <c r="A142" s="38"/>
      <c r="B142" s="39"/>
      <c r="C142" s="219" t="s">
        <v>83</v>
      </c>
      <c r="D142" s="219" t="s">
        <v>120</v>
      </c>
      <c r="E142" s="220" t="s">
        <v>180</v>
      </c>
      <c r="F142" s="221" t="s">
        <v>181</v>
      </c>
      <c r="G142" s="222" t="s">
        <v>182</v>
      </c>
      <c r="H142" s="223">
        <v>1.8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38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124</v>
      </c>
      <c r="AT142" s="231" t="s">
        <v>120</v>
      </c>
      <c r="AU142" s="231" t="s">
        <v>81</v>
      </c>
      <c r="AY142" s="17" t="s">
        <v>117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81</v>
      </c>
      <c r="BK142" s="232">
        <f>ROUND(I142*H142,2)</f>
        <v>0</v>
      </c>
      <c r="BL142" s="17" t="s">
        <v>124</v>
      </c>
      <c r="BM142" s="231" t="s">
        <v>124</v>
      </c>
    </row>
    <row r="143" s="2" customFormat="1">
      <c r="A143" s="38"/>
      <c r="B143" s="39"/>
      <c r="C143" s="40"/>
      <c r="D143" s="233" t="s">
        <v>125</v>
      </c>
      <c r="E143" s="40"/>
      <c r="F143" s="234" t="s">
        <v>181</v>
      </c>
      <c r="G143" s="40"/>
      <c r="H143" s="40"/>
      <c r="I143" s="235"/>
      <c r="J143" s="40"/>
      <c r="K143" s="40"/>
      <c r="L143" s="44"/>
      <c r="M143" s="236"/>
      <c r="N143" s="237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125</v>
      </c>
      <c r="AU143" s="17" t="s">
        <v>81</v>
      </c>
    </row>
    <row r="144" s="13" customFormat="1">
      <c r="A144" s="13"/>
      <c r="B144" s="243"/>
      <c r="C144" s="244"/>
      <c r="D144" s="233" t="s">
        <v>174</v>
      </c>
      <c r="E144" s="245" t="s">
        <v>1</v>
      </c>
      <c r="F144" s="246" t="s">
        <v>183</v>
      </c>
      <c r="G144" s="244"/>
      <c r="H144" s="245" t="s">
        <v>1</v>
      </c>
      <c r="I144" s="247"/>
      <c r="J144" s="244"/>
      <c r="K144" s="244"/>
      <c r="L144" s="248"/>
      <c r="M144" s="249"/>
      <c r="N144" s="250"/>
      <c r="O144" s="250"/>
      <c r="P144" s="250"/>
      <c r="Q144" s="250"/>
      <c r="R144" s="250"/>
      <c r="S144" s="250"/>
      <c r="T144" s="25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2" t="s">
        <v>174</v>
      </c>
      <c r="AU144" s="252" t="s">
        <v>81</v>
      </c>
      <c r="AV144" s="13" t="s">
        <v>81</v>
      </c>
      <c r="AW144" s="13" t="s">
        <v>30</v>
      </c>
      <c r="AX144" s="13" t="s">
        <v>73</v>
      </c>
      <c r="AY144" s="252" t="s">
        <v>117</v>
      </c>
    </row>
    <row r="145" s="14" customFormat="1">
      <c r="A145" s="14"/>
      <c r="B145" s="253"/>
      <c r="C145" s="254"/>
      <c r="D145" s="233" t="s">
        <v>174</v>
      </c>
      <c r="E145" s="255" t="s">
        <v>1</v>
      </c>
      <c r="F145" s="256" t="s">
        <v>184</v>
      </c>
      <c r="G145" s="254"/>
      <c r="H145" s="257">
        <v>1.8</v>
      </c>
      <c r="I145" s="258"/>
      <c r="J145" s="254"/>
      <c r="K145" s="254"/>
      <c r="L145" s="259"/>
      <c r="M145" s="260"/>
      <c r="N145" s="261"/>
      <c r="O145" s="261"/>
      <c r="P145" s="261"/>
      <c r="Q145" s="261"/>
      <c r="R145" s="261"/>
      <c r="S145" s="261"/>
      <c r="T145" s="26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3" t="s">
        <v>174</v>
      </c>
      <c r="AU145" s="263" t="s">
        <v>81</v>
      </c>
      <c r="AV145" s="14" t="s">
        <v>83</v>
      </c>
      <c r="AW145" s="14" t="s">
        <v>30</v>
      </c>
      <c r="AX145" s="14" t="s">
        <v>73</v>
      </c>
      <c r="AY145" s="263" t="s">
        <v>117</v>
      </c>
    </row>
    <row r="146" s="15" customFormat="1">
      <c r="A146" s="15"/>
      <c r="B146" s="264"/>
      <c r="C146" s="265"/>
      <c r="D146" s="233" t="s">
        <v>174</v>
      </c>
      <c r="E146" s="266" t="s">
        <v>1</v>
      </c>
      <c r="F146" s="267" t="s">
        <v>179</v>
      </c>
      <c r="G146" s="265"/>
      <c r="H146" s="268">
        <v>1.8</v>
      </c>
      <c r="I146" s="269"/>
      <c r="J146" s="265"/>
      <c r="K146" s="265"/>
      <c r="L146" s="270"/>
      <c r="M146" s="271"/>
      <c r="N146" s="272"/>
      <c r="O146" s="272"/>
      <c r="P146" s="272"/>
      <c r="Q146" s="272"/>
      <c r="R146" s="272"/>
      <c r="S146" s="272"/>
      <c r="T146" s="273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74" t="s">
        <v>174</v>
      </c>
      <c r="AU146" s="274" t="s">
        <v>81</v>
      </c>
      <c r="AV146" s="15" t="s">
        <v>124</v>
      </c>
      <c r="AW146" s="15" t="s">
        <v>30</v>
      </c>
      <c r="AX146" s="15" t="s">
        <v>81</v>
      </c>
      <c r="AY146" s="274" t="s">
        <v>117</v>
      </c>
    </row>
    <row r="147" s="2" customFormat="1" ht="37.8" customHeight="1">
      <c r="A147" s="38"/>
      <c r="B147" s="39"/>
      <c r="C147" s="219" t="s">
        <v>128</v>
      </c>
      <c r="D147" s="219" t="s">
        <v>120</v>
      </c>
      <c r="E147" s="220" t="s">
        <v>185</v>
      </c>
      <c r="F147" s="221" t="s">
        <v>186</v>
      </c>
      <c r="G147" s="222" t="s">
        <v>182</v>
      </c>
      <c r="H147" s="223">
        <v>9.0670000000000002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38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124</v>
      </c>
      <c r="AT147" s="231" t="s">
        <v>120</v>
      </c>
      <c r="AU147" s="231" t="s">
        <v>81</v>
      </c>
      <c r="AY147" s="17" t="s">
        <v>117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81</v>
      </c>
      <c r="BK147" s="232">
        <f>ROUND(I147*H147,2)</f>
        <v>0</v>
      </c>
      <c r="BL147" s="17" t="s">
        <v>124</v>
      </c>
      <c r="BM147" s="231" t="s">
        <v>131</v>
      </c>
    </row>
    <row r="148" s="2" customFormat="1">
      <c r="A148" s="38"/>
      <c r="B148" s="39"/>
      <c r="C148" s="40"/>
      <c r="D148" s="233" t="s">
        <v>125</v>
      </c>
      <c r="E148" s="40"/>
      <c r="F148" s="234" t="s">
        <v>187</v>
      </c>
      <c r="G148" s="40"/>
      <c r="H148" s="40"/>
      <c r="I148" s="235"/>
      <c r="J148" s="40"/>
      <c r="K148" s="40"/>
      <c r="L148" s="44"/>
      <c r="M148" s="236"/>
      <c r="N148" s="237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125</v>
      </c>
      <c r="AU148" s="17" t="s">
        <v>81</v>
      </c>
    </row>
    <row r="149" s="13" customFormat="1">
      <c r="A149" s="13"/>
      <c r="B149" s="243"/>
      <c r="C149" s="244"/>
      <c r="D149" s="233" t="s">
        <v>174</v>
      </c>
      <c r="E149" s="245" t="s">
        <v>1</v>
      </c>
      <c r="F149" s="246" t="s">
        <v>188</v>
      </c>
      <c r="G149" s="244"/>
      <c r="H149" s="245" t="s">
        <v>1</v>
      </c>
      <c r="I149" s="247"/>
      <c r="J149" s="244"/>
      <c r="K149" s="244"/>
      <c r="L149" s="248"/>
      <c r="M149" s="249"/>
      <c r="N149" s="250"/>
      <c r="O149" s="250"/>
      <c r="P149" s="250"/>
      <c r="Q149" s="250"/>
      <c r="R149" s="250"/>
      <c r="S149" s="250"/>
      <c r="T149" s="25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2" t="s">
        <v>174</v>
      </c>
      <c r="AU149" s="252" t="s">
        <v>81</v>
      </c>
      <c r="AV149" s="13" t="s">
        <v>81</v>
      </c>
      <c r="AW149" s="13" t="s">
        <v>30</v>
      </c>
      <c r="AX149" s="13" t="s">
        <v>73</v>
      </c>
      <c r="AY149" s="252" t="s">
        <v>117</v>
      </c>
    </row>
    <row r="150" s="14" customFormat="1">
      <c r="A150" s="14"/>
      <c r="B150" s="253"/>
      <c r="C150" s="254"/>
      <c r="D150" s="233" t="s">
        <v>174</v>
      </c>
      <c r="E150" s="255" t="s">
        <v>1</v>
      </c>
      <c r="F150" s="256" t="s">
        <v>189</v>
      </c>
      <c r="G150" s="254"/>
      <c r="H150" s="257">
        <v>9.0670000000000002</v>
      </c>
      <c r="I150" s="258"/>
      <c r="J150" s="254"/>
      <c r="K150" s="254"/>
      <c r="L150" s="259"/>
      <c r="M150" s="260"/>
      <c r="N150" s="261"/>
      <c r="O150" s="261"/>
      <c r="P150" s="261"/>
      <c r="Q150" s="261"/>
      <c r="R150" s="261"/>
      <c r="S150" s="261"/>
      <c r="T150" s="26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3" t="s">
        <v>174</v>
      </c>
      <c r="AU150" s="263" t="s">
        <v>81</v>
      </c>
      <c r="AV150" s="14" t="s">
        <v>83</v>
      </c>
      <c r="AW150" s="14" t="s">
        <v>30</v>
      </c>
      <c r="AX150" s="14" t="s">
        <v>73</v>
      </c>
      <c r="AY150" s="263" t="s">
        <v>117</v>
      </c>
    </row>
    <row r="151" s="15" customFormat="1">
      <c r="A151" s="15"/>
      <c r="B151" s="264"/>
      <c r="C151" s="265"/>
      <c r="D151" s="233" t="s">
        <v>174</v>
      </c>
      <c r="E151" s="266" t="s">
        <v>1</v>
      </c>
      <c r="F151" s="267" t="s">
        <v>179</v>
      </c>
      <c r="G151" s="265"/>
      <c r="H151" s="268">
        <v>9.0670000000000002</v>
      </c>
      <c r="I151" s="269"/>
      <c r="J151" s="265"/>
      <c r="K151" s="265"/>
      <c r="L151" s="270"/>
      <c r="M151" s="271"/>
      <c r="N151" s="272"/>
      <c r="O151" s="272"/>
      <c r="P151" s="272"/>
      <c r="Q151" s="272"/>
      <c r="R151" s="272"/>
      <c r="S151" s="272"/>
      <c r="T151" s="273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74" t="s">
        <v>174</v>
      </c>
      <c r="AU151" s="274" t="s">
        <v>81</v>
      </c>
      <c r="AV151" s="15" t="s">
        <v>124</v>
      </c>
      <c r="AW151" s="15" t="s">
        <v>30</v>
      </c>
      <c r="AX151" s="15" t="s">
        <v>81</v>
      </c>
      <c r="AY151" s="274" t="s">
        <v>117</v>
      </c>
    </row>
    <row r="152" s="12" customFormat="1" ht="25.92" customHeight="1">
      <c r="A152" s="12"/>
      <c r="B152" s="203"/>
      <c r="C152" s="204"/>
      <c r="D152" s="205" t="s">
        <v>72</v>
      </c>
      <c r="E152" s="206" t="s">
        <v>190</v>
      </c>
      <c r="F152" s="206" t="s">
        <v>191</v>
      </c>
      <c r="G152" s="204"/>
      <c r="H152" s="204"/>
      <c r="I152" s="207"/>
      <c r="J152" s="208">
        <f>BK152</f>
        <v>0</v>
      </c>
      <c r="K152" s="204"/>
      <c r="L152" s="209"/>
      <c r="M152" s="210"/>
      <c r="N152" s="211"/>
      <c r="O152" s="211"/>
      <c r="P152" s="212">
        <f>SUM(P153:P216)</f>
        <v>0</v>
      </c>
      <c r="Q152" s="211"/>
      <c r="R152" s="212">
        <f>SUM(R153:R216)</f>
        <v>0</v>
      </c>
      <c r="S152" s="211"/>
      <c r="T152" s="213">
        <f>SUM(T153:T216)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4" t="s">
        <v>81</v>
      </c>
      <c r="AT152" s="215" t="s">
        <v>72</v>
      </c>
      <c r="AU152" s="215" t="s">
        <v>73</v>
      </c>
      <c r="AY152" s="214" t="s">
        <v>117</v>
      </c>
      <c r="BK152" s="216">
        <f>SUM(BK153:BK216)</f>
        <v>0</v>
      </c>
    </row>
    <row r="153" s="2" customFormat="1" ht="37.8" customHeight="1">
      <c r="A153" s="38"/>
      <c r="B153" s="39"/>
      <c r="C153" s="219" t="s">
        <v>124</v>
      </c>
      <c r="D153" s="219" t="s">
        <v>120</v>
      </c>
      <c r="E153" s="220" t="s">
        <v>192</v>
      </c>
      <c r="F153" s="221" t="s">
        <v>193</v>
      </c>
      <c r="G153" s="222" t="s">
        <v>194</v>
      </c>
      <c r="H153" s="223">
        <v>2.1400000000000001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38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124</v>
      </c>
      <c r="AT153" s="231" t="s">
        <v>120</v>
      </c>
      <c r="AU153" s="231" t="s">
        <v>81</v>
      </c>
      <c r="AY153" s="17" t="s">
        <v>117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81</v>
      </c>
      <c r="BK153" s="232">
        <f>ROUND(I153*H153,2)</f>
        <v>0</v>
      </c>
      <c r="BL153" s="17" t="s">
        <v>124</v>
      </c>
      <c r="BM153" s="231" t="s">
        <v>136</v>
      </c>
    </row>
    <row r="154" s="2" customFormat="1">
      <c r="A154" s="38"/>
      <c r="B154" s="39"/>
      <c r="C154" s="40"/>
      <c r="D154" s="233" t="s">
        <v>125</v>
      </c>
      <c r="E154" s="40"/>
      <c r="F154" s="234" t="s">
        <v>193</v>
      </c>
      <c r="G154" s="40"/>
      <c r="H154" s="40"/>
      <c r="I154" s="235"/>
      <c r="J154" s="40"/>
      <c r="K154" s="40"/>
      <c r="L154" s="44"/>
      <c r="M154" s="236"/>
      <c r="N154" s="237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125</v>
      </c>
      <c r="AU154" s="17" t="s">
        <v>81</v>
      </c>
    </row>
    <row r="155" s="13" customFormat="1">
      <c r="A155" s="13"/>
      <c r="B155" s="243"/>
      <c r="C155" s="244"/>
      <c r="D155" s="233" t="s">
        <v>174</v>
      </c>
      <c r="E155" s="245" t="s">
        <v>1</v>
      </c>
      <c r="F155" s="246" t="s">
        <v>195</v>
      </c>
      <c r="G155" s="244"/>
      <c r="H155" s="245" t="s">
        <v>1</v>
      </c>
      <c r="I155" s="247"/>
      <c r="J155" s="244"/>
      <c r="K155" s="244"/>
      <c r="L155" s="248"/>
      <c r="M155" s="249"/>
      <c r="N155" s="250"/>
      <c r="O155" s="250"/>
      <c r="P155" s="250"/>
      <c r="Q155" s="250"/>
      <c r="R155" s="250"/>
      <c r="S155" s="250"/>
      <c r="T155" s="25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2" t="s">
        <v>174</v>
      </c>
      <c r="AU155" s="252" t="s">
        <v>81</v>
      </c>
      <c r="AV155" s="13" t="s">
        <v>81</v>
      </c>
      <c r="AW155" s="13" t="s">
        <v>30</v>
      </c>
      <c r="AX155" s="13" t="s">
        <v>73</v>
      </c>
      <c r="AY155" s="252" t="s">
        <v>117</v>
      </c>
    </row>
    <row r="156" s="13" customFormat="1">
      <c r="A156" s="13"/>
      <c r="B156" s="243"/>
      <c r="C156" s="244"/>
      <c r="D156" s="233" t="s">
        <v>174</v>
      </c>
      <c r="E156" s="245" t="s">
        <v>1</v>
      </c>
      <c r="F156" s="246" t="s">
        <v>196</v>
      </c>
      <c r="G156" s="244"/>
      <c r="H156" s="245" t="s">
        <v>1</v>
      </c>
      <c r="I156" s="247"/>
      <c r="J156" s="244"/>
      <c r="K156" s="244"/>
      <c r="L156" s="248"/>
      <c r="M156" s="249"/>
      <c r="N156" s="250"/>
      <c r="O156" s="250"/>
      <c r="P156" s="250"/>
      <c r="Q156" s="250"/>
      <c r="R156" s="250"/>
      <c r="S156" s="250"/>
      <c r="T156" s="25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2" t="s">
        <v>174</v>
      </c>
      <c r="AU156" s="252" t="s">
        <v>81</v>
      </c>
      <c r="AV156" s="13" t="s">
        <v>81</v>
      </c>
      <c r="AW156" s="13" t="s">
        <v>30</v>
      </c>
      <c r="AX156" s="13" t="s">
        <v>73</v>
      </c>
      <c r="AY156" s="252" t="s">
        <v>117</v>
      </c>
    </row>
    <row r="157" s="14" customFormat="1">
      <c r="A157" s="14"/>
      <c r="B157" s="253"/>
      <c r="C157" s="254"/>
      <c r="D157" s="233" t="s">
        <v>174</v>
      </c>
      <c r="E157" s="255" t="s">
        <v>1</v>
      </c>
      <c r="F157" s="256" t="s">
        <v>197</v>
      </c>
      <c r="G157" s="254"/>
      <c r="H157" s="257">
        <v>1.567</v>
      </c>
      <c r="I157" s="258"/>
      <c r="J157" s="254"/>
      <c r="K157" s="254"/>
      <c r="L157" s="259"/>
      <c r="M157" s="260"/>
      <c r="N157" s="261"/>
      <c r="O157" s="261"/>
      <c r="P157" s="261"/>
      <c r="Q157" s="261"/>
      <c r="R157" s="261"/>
      <c r="S157" s="261"/>
      <c r="T157" s="26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3" t="s">
        <v>174</v>
      </c>
      <c r="AU157" s="263" t="s">
        <v>81</v>
      </c>
      <c r="AV157" s="14" t="s">
        <v>83</v>
      </c>
      <c r="AW157" s="14" t="s">
        <v>30</v>
      </c>
      <c r="AX157" s="14" t="s">
        <v>73</v>
      </c>
      <c r="AY157" s="263" t="s">
        <v>117</v>
      </c>
    </row>
    <row r="158" s="14" customFormat="1">
      <c r="A158" s="14"/>
      <c r="B158" s="253"/>
      <c r="C158" s="254"/>
      <c r="D158" s="233" t="s">
        <v>174</v>
      </c>
      <c r="E158" s="255" t="s">
        <v>1</v>
      </c>
      <c r="F158" s="256" t="s">
        <v>198</v>
      </c>
      <c r="G158" s="254"/>
      <c r="H158" s="257">
        <v>0.109</v>
      </c>
      <c r="I158" s="258"/>
      <c r="J158" s="254"/>
      <c r="K158" s="254"/>
      <c r="L158" s="259"/>
      <c r="M158" s="260"/>
      <c r="N158" s="261"/>
      <c r="O158" s="261"/>
      <c r="P158" s="261"/>
      <c r="Q158" s="261"/>
      <c r="R158" s="261"/>
      <c r="S158" s="261"/>
      <c r="T158" s="26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3" t="s">
        <v>174</v>
      </c>
      <c r="AU158" s="263" t="s">
        <v>81</v>
      </c>
      <c r="AV158" s="14" t="s">
        <v>83</v>
      </c>
      <c r="AW158" s="14" t="s">
        <v>30</v>
      </c>
      <c r="AX158" s="14" t="s">
        <v>73</v>
      </c>
      <c r="AY158" s="263" t="s">
        <v>117</v>
      </c>
    </row>
    <row r="159" s="14" customFormat="1">
      <c r="A159" s="14"/>
      <c r="B159" s="253"/>
      <c r="C159" s="254"/>
      <c r="D159" s="233" t="s">
        <v>174</v>
      </c>
      <c r="E159" s="255" t="s">
        <v>1</v>
      </c>
      <c r="F159" s="256" t="s">
        <v>199</v>
      </c>
      <c r="G159" s="254"/>
      <c r="H159" s="257">
        <v>0.10299999999999999</v>
      </c>
      <c r="I159" s="258"/>
      <c r="J159" s="254"/>
      <c r="K159" s="254"/>
      <c r="L159" s="259"/>
      <c r="M159" s="260"/>
      <c r="N159" s="261"/>
      <c r="O159" s="261"/>
      <c r="P159" s="261"/>
      <c r="Q159" s="261"/>
      <c r="R159" s="261"/>
      <c r="S159" s="261"/>
      <c r="T159" s="26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3" t="s">
        <v>174</v>
      </c>
      <c r="AU159" s="263" t="s">
        <v>81</v>
      </c>
      <c r="AV159" s="14" t="s">
        <v>83</v>
      </c>
      <c r="AW159" s="14" t="s">
        <v>30</v>
      </c>
      <c r="AX159" s="14" t="s">
        <v>73</v>
      </c>
      <c r="AY159" s="263" t="s">
        <v>117</v>
      </c>
    </row>
    <row r="160" s="14" customFormat="1">
      <c r="A160" s="14"/>
      <c r="B160" s="253"/>
      <c r="C160" s="254"/>
      <c r="D160" s="233" t="s">
        <v>174</v>
      </c>
      <c r="E160" s="255" t="s">
        <v>1</v>
      </c>
      <c r="F160" s="256" t="s">
        <v>200</v>
      </c>
      <c r="G160" s="254"/>
      <c r="H160" s="257">
        <v>0.070999999999999994</v>
      </c>
      <c r="I160" s="258"/>
      <c r="J160" s="254"/>
      <c r="K160" s="254"/>
      <c r="L160" s="259"/>
      <c r="M160" s="260"/>
      <c r="N160" s="261"/>
      <c r="O160" s="261"/>
      <c r="P160" s="261"/>
      <c r="Q160" s="261"/>
      <c r="R160" s="261"/>
      <c r="S160" s="261"/>
      <c r="T160" s="26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3" t="s">
        <v>174</v>
      </c>
      <c r="AU160" s="263" t="s">
        <v>81</v>
      </c>
      <c r="AV160" s="14" t="s">
        <v>83</v>
      </c>
      <c r="AW160" s="14" t="s">
        <v>30</v>
      </c>
      <c r="AX160" s="14" t="s">
        <v>73</v>
      </c>
      <c r="AY160" s="263" t="s">
        <v>117</v>
      </c>
    </row>
    <row r="161" s="14" customFormat="1">
      <c r="A161" s="14"/>
      <c r="B161" s="253"/>
      <c r="C161" s="254"/>
      <c r="D161" s="233" t="s">
        <v>174</v>
      </c>
      <c r="E161" s="255" t="s">
        <v>1</v>
      </c>
      <c r="F161" s="256" t="s">
        <v>201</v>
      </c>
      <c r="G161" s="254"/>
      <c r="H161" s="257">
        <v>0.067000000000000004</v>
      </c>
      <c r="I161" s="258"/>
      <c r="J161" s="254"/>
      <c r="K161" s="254"/>
      <c r="L161" s="259"/>
      <c r="M161" s="260"/>
      <c r="N161" s="261"/>
      <c r="O161" s="261"/>
      <c r="P161" s="261"/>
      <c r="Q161" s="261"/>
      <c r="R161" s="261"/>
      <c r="S161" s="261"/>
      <c r="T161" s="26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3" t="s">
        <v>174</v>
      </c>
      <c r="AU161" s="263" t="s">
        <v>81</v>
      </c>
      <c r="AV161" s="14" t="s">
        <v>83</v>
      </c>
      <c r="AW161" s="14" t="s">
        <v>30</v>
      </c>
      <c r="AX161" s="14" t="s">
        <v>73</v>
      </c>
      <c r="AY161" s="263" t="s">
        <v>117</v>
      </c>
    </row>
    <row r="162" s="14" customFormat="1">
      <c r="A162" s="14"/>
      <c r="B162" s="253"/>
      <c r="C162" s="254"/>
      <c r="D162" s="233" t="s">
        <v>174</v>
      </c>
      <c r="E162" s="255" t="s">
        <v>1</v>
      </c>
      <c r="F162" s="256" t="s">
        <v>202</v>
      </c>
      <c r="G162" s="254"/>
      <c r="H162" s="257">
        <v>0.036999999999999998</v>
      </c>
      <c r="I162" s="258"/>
      <c r="J162" s="254"/>
      <c r="K162" s="254"/>
      <c r="L162" s="259"/>
      <c r="M162" s="260"/>
      <c r="N162" s="261"/>
      <c r="O162" s="261"/>
      <c r="P162" s="261"/>
      <c r="Q162" s="261"/>
      <c r="R162" s="261"/>
      <c r="S162" s="261"/>
      <c r="T162" s="26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3" t="s">
        <v>174</v>
      </c>
      <c r="AU162" s="263" t="s">
        <v>81</v>
      </c>
      <c r="AV162" s="14" t="s">
        <v>83</v>
      </c>
      <c r="AW162" s="14" t="s">
        <v>30</v>
      </c>
      <c r="AX162" s="14" t="s">
        <v>73</v>
      </c>
      <c r="AY162" s="263" t="s">
        <v>117</v>
      </c>
    </row>
    <row r="163" s="14" customFormat="1">
      <c r="A163" s="14"/>
      <c r="B163" s="253"/>
      <c r="C163" s="254"/>
      <c r="D163" s="233" t="s">
        <v>174</v>
      </c>
      <c r="E163" s="255" t="s">
        <v>1</v>
      </c>
      <c r="F163" s="256" t="s">
        <v>203</v>
      </c>
      <c r="G163" s="254"/>
      <c r="H163" s="257">
        <v>0.031</v>
      </c>
      <c r="I163" s="258"/>
      <c r="J163" s="254"/>
      <c r="K163" s="254"/>
      <c r="L163" s="259"/>
      <c r="M163" s="260"/>
      <c r="N163" s="261"/>
      <c r="O163" s="261"/>
      <c r="P163" s="261"/>
      <c r="Q163" s="261"/>
      <c r="R163" s="261"/>
      <c r="S163" s="261"/>
      <c r="T163" s="26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3" t="s">
        <v>174</v>
      </c>
      <c r="AU163" s="263" t="s">
        <v>81</v>
      </c>
      <c r="AV163" s="14" t="s">
        <v>83</v>
      </c>
      <c r="AW163" s="14" t="s">
        <v>30</v>
      </c>
      <c r="AX163" s="14" t="s">
        <v>73</v>
      </c>
      <c r="AY163" s="263" t="s">
        <v>117</v>
      </c>
    </row>
    <row r="164" s="13" customFormat="1">
      <c r="A164" s="13"/>
      <c r="B164" s="243"/>
      <c r="C164" s="244"/>
      <c r="D164" s="233" t="s">
        <v>174</v>
      </c>
      <c r="E164" s="245" t="s">
        <v>1</v>
      </c>
      <c r="F164" s="246" t="s">
        <v>204</v>
      </c>
      <c r="G164" s="244"/>
      <c r="H164" s="245" t="s">
        <v>1</v>
      </c>
      <c r="I164" s="247"/>
      <c r="J164" s="244"/>
      <c r="K164" s="244"/>
      <c r="L164" s="248"/>
      <c r="M164" s="249"/>
      <c r="N164" s="250"/>
      <c r="O164" s="250"/>
      <c r="P164" s="250"/>
      <c r="Q164" s="250"/>
      <c r="R164" s="250"/>
      <c r="S164" s="250"/>
      <c r="T164" s="25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2" t="s">
        <v>174</v>
      </c>
      <c r="AU164" s="252" t="s">
        <v>81</v>
      </c>
      <c r="AV164" s="13" t="s">
        <v>81</v>
      </c>
      <c r="AW164" s="13" t="s">
        <v>30</v>
      </c>
      <c r="AX164" s="13" t="s">
        <v>73</v>
      </c>
      <c r="AY164" s="252" t="s">
        <v>117</v>
      </c>
    </row>
    <row r="165" s="14" customFormat="1">
      <c r="A165" s="14"/>
      <c r="B165" s="253"/>
      <c r="C165" s="254"/>
      <c r="D165" s="233" t="s">
        <v>174</v>
      </c>
      <c r="E165" s="255" t="s">
        <v>1</v>
      </c>
      <c r="F165" s="256" t="s">
        <v>205</v>
      </c>
      <c r="G165" s="254"/>
      <c r="H165" s="257">
        <v>0.034000000000000002</v>
      </c>
      <c r="I165" s="258"/>
      <c r="J165" s="254"/>
      <c r="K165" s="254"/>
      <c r="L165" s="259"/>
      <c r="M165" s="260"/>
      <c r="N165" s="261"/>
      <c r="O165" s="261"/>
      <c r="P165" s="261"/>
      <c r="Q165" s="261"/>
      <c r="R165" s="261"/>
      <c r="S165" s="261"/>
      <c r="T165" s="26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3" t="s">
        <v>174</v>
      </c>
      <c r="AU165" s="263" t="s">
        <v>81</v>
      </c>
      <c r="AV165" s="14" t="s">
        <v>83</v>
      </c>
      <c r="AW165" s="14" t="s">
        <v>30</v>
      </c>
      <c r="AX165" s="14" t="s">
        <v>73</v>
      </c>
      <c r="AY165" s="263" t="s">
        <v>117</v>
      </c>
    </row>
    <row r="166" s="13" customFormat="1">
      <c r="A166" s="13"/>
      <c r="B166" s="243"/>
      <c r="C166" s="244"/>
      <c r="D166" s="233" t="s">
        <v>174</v>
      </c>
      <c r="E166" s="245" t="s">
        <v>1</v>
      </c>
      <c r="F166" s="246" t="s">
        <v>206</v>
      </c>
      <c r="G166" s="244"/>
      <c r="H166" s="245" t="s">
        <v>1</v>
      </c>
      <c r="I166" s="247"/>
      <c r="J166" s="244"/>
      <c r="K166" s="244"/>
      <c r="L166" s="248"/>
      <c r="M166" s="249"/>
      <c r="N166" s="250"/>
      <c r="O166" s="250"/>
      <c r="P166" s="250"/>
      <c r="Q166" s="250"/>
      <c r="R166" s="250"/>
      <c r="S166" s="250"/>
      <c r="T166" s="25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2" t="s">
        <v>174</v>
      </c>
      <c r="AU166" s="252" t="s">
        <v>81</v>
      </c>
      <c r="AV166" s="13" t="s">
        <v>81</v>
      </c>
      <c r="AW166" s="13" t="s">
        <v>30</v>
      </c>
      <c r="AX166" s="13" t="s">
        <v>73</v>
      </c>
      <c r="AY166" s="252" t="s">
        <v>117</v>
      </c>
    </row>
    <row r="167" s="14" customFormat="1">
      <c r="A167" s="14"/>
      <c r="B167" s="253"/>
      <c r="C167" s="254"/>
      <c r="D167" s="233" t="s">
        <v>174</v>
      </c>
      <c r="E167" s="255" t="s">
        <v>1</v>
      </c>
      <c r="F167" s="256" t="s">
        <v>207</v>
      </c>
      <c r="G167" s="254"/>
      <c r="H167" s="257">
        <v>0.121</v>
      </c>
      <c r="I167" s="258"/>
      <c r="J167" s="254"/>
      <c r="K167" s="254"/>
      <c r="L167" s="259"/>
      <c r="M167" s="260"/>
      <c r="N167" s="261"/>
      <c r="O167" s="261"/>
      <c r="P167" s="261"/>
      <c r="Q167" s="261"/>
      <c r="R167" s="261"/>
      <c r="S167" s="261"/>
      <c r="T167" s="26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3" t="s">
        <v>174</v>
      </c>
      <c r="AU167" s="263" t="s">
        <v>81</v>
      </c>
      <c r="AV167" s="14" t="s">
        <v>83</v>
      </c>
      <c r="AW167" s="14" t="s">
        <v>30</v>
      </c>
      <c r="AX167" s="14" t="s">
        <v>73</v>
      </c>
      <c r="AY167" s="263" t="s">
        <v>117</v>
      </c>
    </row>
    <row r="168" s="15" customFormat="1">
      <c r="A168" s="15"/>
      <c r="B168" s="264"/>
      <c r="C168" s="265"/>
      <c r="D168" s="233" t="s">
        <v>174</v>
      </c>
      <c r="E168" s="266" t="s">
        <v>1</v>
      </c>
      <c r="F168" s="267" t="s">
        <v>179</v>
      </c>
      <c r="G168" s="265"/>
      <c r="H168" s="268">
        <v>2.1399999999999997</v>
      </c>
      <c r="I168" s="269"/>
      <c r="J168" s="265"/>
      <c r="K168" s="265"/>
      <c r="L168" s="270"/>
      <c r="M168" s="271"/>
      <c r="N168" s="272"/>
      <c r="O168" s="272"/>
      <c r="P168" s="272"/>
      <c r="Q168" s="272"/>
      <c r="R168" s="272"/>
      <c r="S168" s="272"/>
      <c r="T168" s="273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74" t="s">
        <v>174</v>
      </c>
      <c r="AU168" s="274" t="s">
        <v>81</v>
      </c>
      <c r="AV168" s="15" t="s">
        <v>124</v>
      </c>
      <c r="AW168" s="15" t="s">
        <v>30</v>
      </c>
      <c r="AX168" s="15" t="s">
        <v>81</v>
      </c>
      <c r="AY168" s="274" t="s">
        <v>117</v>
      </c>
    </row>
    <row r="169" s="2" customFormat="1" ht="14.4" customHeight="1">
      <c r="A169" s="38"/>
      <c r="B169" s="39"/>
      <c r="C169" s="275" t="s">
        <v>138</v>
      </c>
      <c r="D169" s="275" t="s">
        <v>208</v>
      </c>
      <c r="E169" s="276" t="s">
        <v>209</v>
      </c>
      <c r="F169" s="277" t="s">
        <v>210</v>
      </c>
      <c r="G169" s="278" t="s">
        <v>194</v>
      </c>
      <c r="H169" s="279">
        <v>2.3540000000000001</v>
      </c>
      <c r="I169" s="280"/>
      <c r="J169" s="281">
        <f>ROUND(I169*H169,2)</f>
        <v>0</v>
      </c>
      <c r="K169" s="282"/>
      <c r="L169" s="283"/>
      <c r="M169" s="284" t="s">
        <v>1</v>
      </c>
      <c r="N169" s="285" t="s">
        <v>38</v>
      </c>
      <c r="O169" s="91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136</v>
      </c>
      <c r="AT169" s="231" t="s">
        <v>208</v>
      </c>
      <c r="AU169" s="231" t="s">
        <v>81</v>
      </c>
      <c r="AY169" s="17" t="s">
        <v>117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81</v>
      </c>
      <c r="BK169" s="232">
        <f>ROUND(I169*H169,2)</f>
        <v>0</v>
      </c>
      <c r="BL169" s="17" t="s">
        <v>124</v>
      </c>
      <c r="BM169" s="231" t="s">
        <v>141</v>
      </c>
    </row>
    <row r="170" s="2" customFormat="1">
      <c r="A170" s="38"/>
      <c r="B170" s="39"/>
      <c r="C170" s="40"/>
      <c r="D170" s="233" t="s">
        <v>125</v>
      </c>
      <c r="E170" s="40"/>
      <c r="F170" s="234" t="s">
        <v>210</v>
      </c>
      <c r="G170" s="40"/>
      <c r="H170" s="40"/>
      <c r="I170" s="235"/>
      <c r="J170" s="40"/>
      <c r="K170" s="40"/>
      <c r="L170" s="44"/>
      <c r="M170" s="236"/>
      <c r="N170" s="237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125</v>
      </c>
      <c r="AU170" s="17" t="s">
        <v>81</v>
      </c>
    </row>
    <row r="171" s="14" customFormat="1">
      <c r="A171" s="14"/>
      <c r="B171" s="253"/>
      <c r="C171" s="254"/>
      <c r="D171" s="233" t="s">
        <v>174</v>
      </c>
      <c r="E171" s="255" t="s">
        <v>1</v>
      </c>
      <c r="F171" s="256" t="s">
        <v>211</v>
      </c>
      <c r="G171" s="254"/>
      <c r="H171" s="257">
        <v>2.3540000000000001</v>
      </c>
      <c r="I171" s="258"/>
      <c r="J171" s="254"/>
      <c r="K171" s="254"/>
      <c r="L171" s="259"/>
      <c r="M171" s="260"/>
      <c r="N171" s="261"/>
      <c r="O171" s="261"/>
      <c r="P171" s="261"/>
      <c r="Q171" s="261"/>
      <c r="R171" s="261"/>
      <c r="S171" s="261"/>
      <c r="T171" s="26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3" t="s">
        <v>174</v>
      </c>
      <c r="AU171" s="263" t="s">
        <v>81</v>
      </c>
      <c r="AV171" s="14" t="s">
        <v>83</v>
      </c>
      <c r="AW171" s="14" t="s">
        <v>30</v>
      </c>
      <c r="AX171" s="14" t="s">
        <v>73</v>
      </c>
      <c r="AY171" s="263" t="s">
        <v>117</v>
      </c>
    </row>
    <row r="172" s="15" customFormat="1">
      <c r="A172" s="15"/>
      <c r="B172" s="264"/>
      <c r="C172" s="265"/>
      <c r="D172" s="233" t="s">
        <v>174</v>
      </c>
      <c r="E172" s="266" t="s">
        <v>1</v>
      </c>
      <c r="F172" s="267" t="s">
        <v>179</v>
      </c>
      <c r="G172" s="265"/>
      <c r="H172" s="268">
        <v>2.3540000000000001</v>
      </c>
      <c r="I172" s="269"/>
      <c r="J172" s="265"/>
      <c r="K172" s="265"/>
      <c r="L172" s="270"/>
      <c r="M172" s="271"/>
      <c r="N172" s="272"/>
      <c r="O172" s="272"/>
      <c r="P172" s="272"/>
      <c r="Q172" s="272"/>
      <c r="R172" s="272"/>
      <c r="S172" s="272"/>
      <c r="T172" s="273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74" t="s">
        <v>174</v>
      </c>
      <c r="AU172" s="274" t="s">
        <v>81</v>
      </c>
      <c r="AV172" s="15" t="s">
        <v>124</v>
      </c>
      <c r="AW172" s="15" t="s">
        <v>30</v>
      </c>
      <c r="AX172" s="15" t="s">
        <v>81</v>
      </c>
      <c r="AY172" s="274" t="s">
        <v>117</v>
      </c>
    </row>
    <row r="173" s="2" customFormat="1" ht="24.15" customHeight="1">
      <c r="A173" s="38"/>
      <c r="B173" s="39"/>
      <c r="C173" s="219" t="s">
        <v>131</v>
      </c>
      <c r="D173" s="219" t="s">
        <v>120</v>
      </c>
      <c r="E173" s="220" t="s">
        <v>212</v>
      </c>
      <c r="F173" s="221" t="s">
        <v>213</v>
      </c>
      <c r="G173" s="222" t="s">
        <v>194</v>
      </c>
      <c r="H173" s="223">
        <v>0.70999999999999996</v>
      </c>
      <c r="I173" s="224"/>
      <c r="J173" s="225">
        <f>ROUND(I173*H173,2)</f>
        <v>0</v>
      </c>
      <c r="K173" s="226"/>
      <c r="L173" s="44"/>
      <c r="M173" s="227" t="s">
        <v>1</v>
      </c>
      <c r="N173" s="228" t="s">
        <v>38</v>
      </c>
      <c r="O173" s="91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124</v>
      </c>
      <c r="AT173" s="231" t="s">
        <v>120</v>
      </c>
      <c r="AU173" s="231" t="s">
        <v>81</v>
      </c>
      <c r="AY173" s="17" t="s">
        <v>117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81</v>
      </c>
      <c r="BK173" s="232">
        <f>ROUND(I173*H173,2)</f>
        <v>0</v>
      </c>
      <c r="BL173" s="17" t="s">
        <v>124</v>
      </c>
      <c r="BM173" s="231" t="s">
        <v>145</v>
      </c>
    </row>
    <row r="174" s="2" customFormat="1">
      <c r="A174" s="38"/>
      <c r="B174" s="39"/>
      <c r="C174" s="40"/>
      <c r="D174" s="233" t="s">
        <v>125</v>
      </c>
      <c r="E174" s="40"/>
      <c r="F174" s="234" t="s">
        <v>213</v>
      </c>
      <c r="G174" s="40"/>
      <c r="H174" s="40"/>
      <c r="I174" s="235"/>
      <c r="J174" s="40"/>
      <c r="K174" s="40"/>
      <c r="L174" s="44"/>
      <c r="M174" s="236"/>
      <c r="N174" s="237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125</v>
      </c>
      <c r="AU174" s="17" t="s">
        <v>81</v>
      </c>
    </row>
    <row r="175" s="13" customFormat="1">
      <c r="A175" s="13"/>
      <c r="B175" s="243"/>
      <c r="C175" s="244"/>
      <c r="D175" s="233" t="s">
        <v>174</v>
      </c>
      <c r="E175" s="245" t="s">
        <v>1</v>
      </c>
      <c r="F175" s="246" t="s">
        <v>214</v>
      </c>
      <c r="G175" s="244"/>
      <c r="H175" s="245" t="s">
        <v>1</v>
      </c>
      <c r="I175" s="247"/>
      <c r="J175" s="244"/>
      <c r="K175" s="244"/>
      <c r="L175" s="248"/>
      <c r="M175" s="249"/>
      <c r="N175" s="250"/>
      <c r="O175" s="250"/>
      <c r="P175" s="250"/>
      <c r="Q175" s="250"/>
      <c r="R175" s="250"/>
      <c r="S175" s="250"/>
      <c r="T175" s="25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2" t="s">
        <v>174</v>
      </c>
      <c r="AU175" s="252" t="s">
        <v>81</v>
      </c>
      <c r="AV175" s="13" t="s">
        <v>81</v>
      </c>
      <c r="AW175" s="13" t="s">
        <v>30</v>
      </c>
      <c r="AX175" s="13" t="s">
        <v>73</v>
      </c>
      <c r="AY175" s="252" t="s">
        <v>117</v>
      </c>
    </row>
    <row r="176" s="13" customFormat="1">
      <c r="A176" s="13"/>
      <c r="B176" s="243"/>
      <c r="C176" s="244"/>
      <c r="D176" s="233" t="s">
        <v>174</v>
      </c>
      <c r="E176" s="245" t="s">
        <v>1</v>
      </c>
      <c r="F176" s="246" t="s">
        <v>215</v>
      </c>
      <c r="G176" s="244"/>
      <c r="H176" s="245" t="s">
        <v>1</v>
      </c>
      <c r="I176" s="247"/>
      <c r="J176" s="244"/>
      <c r="K176" s="244"/>
      <c r="L176" s="248"/>
      <c r="M176" s="249"/>
      <c r="N176" s="250"/>
      <c r="O176" s="250"/>
      <c r="P176" s="250"/>
      <c r="Q176" s="250"/>
      <c r="R176" s="250"/>
      <c r="S176" s="250"/>
      <c r="T176" s="25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2" t="s">
        <v>174</v>
      </c>
      <c r="AU176" s="252" t="s">
        <v>81</v>
      </c>
      <c r="AV176" s="13" t="s">
        <v>81</v>
      </c>
      <c r="AW176" s="13" t="s">
        <v>30</v>
      </c>
      <c r="AX176" s="13" t="s">
        <v>73</v>
      </c>
      <c r="AY176" s="252" t="s">
        <v>117</v>
      </c>
    </row>
    <row r="177" s="14" customFormat="1">
      <c r="A177" s="14"/>
      <c r="B177" s="253"/>
      <c r="C177" s="254"/>
      <c r="D177" s="233" t="s">
        <v>174</v>
      </c>
      <c r="E177" s="255" t="s">
        <v>1</v>
      </c>
      <c r="F177" s="256" t="s">
        <v>216</v>
      </c>
      <c r="G177" s="254"/>
      <c r="H177" s="257">
        <v>0.0050000000000000001</v>
      </c>
      <c r="I177" s="258"/>
      <c r="J177" s="254"/>
      <c r="K177" s="254"/>
      <c r="L177" s="259"/>
      <c r="M177" s="260"/>
      <c r="N177" s="261"/>
      <c r="O177" s="261"/>
      <c r="P177" s="261"/>
      <c r="Q177" s="261"/>
      <c r="R177" s="261"/>
      <c r="S177" s="261"/>
      <c r="T177" s="26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3" t="s">
        <v>174</v>
      </c>
      <c r="AU177" s="263" t="s">
        <v>81</v>
      </c>
      <c r="AV177" s="14" t="s">
        <v>83</v>
      </c>
      <c r="AW177" s="14" t="s">
        <v>30</v>
      </c>
      <c r="AX177" s="14" t="s">
        <v>73</v>
      </c>
      <c r="AY177" s="263" t="s">
        <v>117</v>
      </c>
    </row>
    <row r="178" s="13" customFormat="1">
      <c r="A178" s="13"/>
      <c r="B178" s="243"/>
      <c r="C178" s="244"/>
      <c r="D178" s="233" t="s">
        <v>174</v>
      </c>
      <c r="E178" s="245" t="s">
        <v>1</v>
      </c>
      <c r="F178" s="246" t="s">
        <v>217</v>
      </c>
      <c r="G178" s="244"/>
      <c r="H178" s="245" t="s">
        <v>1</v>
      </c>
      <c r="I178" s="247"/>
      <c r="J178" s="244"/>
      <c r="K178" s="244"/>
      <c r="L178" s="248"/>
      <c r="M178" s="249"/>
      <c r="N178" s="250"/>
      <c r="O178" s="250"/>
      <c r="P178" s="250"/>
      <c r="Q178" s="250"/>
      <c r="R178" s="250"/>
      <c r="S178" s="250"/>
      <c r="T178" s="25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2" t="s">
        <v>174</v>
      </c>
      <c r="AU178" s="252" t="s">
        <v>81</v>
      </c>
      <c r="AV178" s="13" t="s">
        <v>81</v>
      </c>
      <c r="AW178" s="13" t="s">
        <v>30</v>
      </c>
      <c r="AX178" s="13" t="s">
        <v>73</v>
      </c>
      <c r="AY178" s="252" t="s">
        <v>117</v>
      </c>
    </row>
    <row r="179" s="13" customFormat="1">
      <c r="A179" s="13"/>
      <c r="B179" s="243"/>
      <c r="C179" s="244"/>
      <c r="D179" s="233" t="s">
        <v>174</v>
      </c>
      <c r="E179" s="245" t="s">
        <v>1</v>
      </c>
      <c r="F179" s="246" t="s">
        <v>218</v>
      </c>
      <c r="G179" s="244"/>
      <c r="H179" s="245" t="s">
        <v>1</v>
      </c>
      <c r="I179" s="247"/>
      <c r="J179" s="244"/>
      <c r="K179" s="244"/>
      <c r="L179" s="248"/>
      <c r="M179" s="249"/>
      <c r="N179" s="250"/>
      <c r="O179" s="250"/>
      <c r="P179" s="250"/>
      <c r="Q179" s="250"/>
      <c r="R179" s="250"/>
      <c r="S179" s="250"/>
      <c r="T179" s="25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2" t="s">
        <v>174</v>
      </c>
      <c r="AU179" s="252" t="s">
        <v>81</v>
      </c>
      <c r="AV179" s="13" t="s">
        <v>81</v>
      </c>
      <c r="AW179" s="13" t="s">
        <v>30</v>
      </c>
      <c r="AX179" s="13" t="s">
        <v>73</v>
      </c>
      <c r="AY179" s="252" t="s">
        <v>117</v>
      </c>
    </row>
    <row r="180" s="14" customFormat="1">
      <c r="A180" s="14"/>
      <c r="B180" s="253"/>
      <c r="C180" s="254"/>
      <c r="D180" s="233" t="s">
        <v>174</v>
      </c>
      <c r="E180" s="255" t="s">
        <v>1</v>
      </c>
      <c r="F180" s="256" t="s">
        <v>219</v>
      </c>
      <c r="G180" s="254"/>
      <c r="H180" s="257">
        <v>0.51900000000000002</v>
      </c>
      <c r="I180" s="258"/>
      <c r="J180" s="254"/>
      <c r="K180" s="254"/>
      <c r="L180" s="259"/>
      <c r="M180" s="260"/>
      <c r="N180" s="261"/>
      <c r="O180" s="261"/>
      <c r="P180" s="261"/>
      <c r="Q180" s="261"/>
      <c r="R180" s="261"/>
      <c r="S180" s="261"/>
      <c r="T180" s="26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3" t="s">
        <v>174</v>
      </c>
      <c r="AU180" s="263" t="s">
        <v>81</v>
      </c>
      <c r="AV180" s="14" t="s">
        <v>83</v>
      </c>
      <c r="AW180" s="14" t="s">
        <v>30</v>
      </c>
      <c r="AX180" s="14" t="s">
        <v>73</v>
      </c>
      <c r="AY180" s="263" t="s">
        <v>117</v>
      </c>
    </row>
    <row r="181" s="13" customFormat="1">
      <c r="A181" s="13"/>
      <c r="B181" s="243"/>
      <c r="C181" s="244"/>
      <c r="D181" s="233" t="s">
        <v>174</v>
      </c>
      <c r="E181" s="245" t="s">
        <v>1</v>
      </c>
      <c r="F181" s="246" t="s">
        <v>220</v>
      </c>
      <c r="G181" s="244"/>
      <c r="H181" s="245" t="s">
        <v>1</v>
      </c>
      <c r="I181" s="247"/>
      <c r="J181" s="244"/>
      <c r="K181" s="244"/>
      <c r="L181" s="248"/>
      <c r="M181" s="249"/>
      <c r="N181" s="250"/>
      <c r="O181" s="250"/>
      <c r="P181" s="250"/>
      <c r="Q181" s="250"/>
      <c r="R181" s="250"/>
      <c r="S181" s="250"/>
      <c r="T181" s="25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2" t="s">
        <v>174</v>
      </c>
      <c r="AU181" s="252" t="s">
        <v>81</v>
      </c>
      <c r="AV181" s="13" t="s">
        <v>81</v>
      </c>
      <c r="AW181" s="13" t="s">
        <v>30</v>
      </c>
      <c r="AX181" s="13" t="s">
        <v>73</v>
      </c>
      <c r="AY181" s="252" t="s">
        <v>117</v>
      </c>
    </row>
    <row r="182" s="14" customFormat="1">
      <c r="A182" s="14"/>
      <c r="B182" s="253"/>
      <c r="C182" s="254"/>
      <c r="D182" s="233" t="s">
        <v>174</v>
      </c>
      <c r="E182" s="255" t="s">
        <v>1</v>
      </c>
      <c r="F182" s="256" t="s">
        <v>221</v>
      </c>
      <c r="G182" s="254"/>
      <c r="H182" s="257">
        <v>0.035000000000000003</v>
      </c>
      <c r="I182" s="258"/>
      <c r="J182" s="254"/>
      <c r="K182" s="254"/>
      <c r="L182" s="259"/>
      <c r="M182" s="260"/>
      <c r="N182" s="261"/>
      <c r="O182" s="261"/>
      <c r="P182" s="261"/>
      <c r="Q182" s="261"/>
      <c r="R182" s="261"/>
      <c r="S182" s="261"/>
      <c r="T182" s="26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3" t="s">
        <v>174</v>
      </c>
      <c r="AU182" s="263" t="s">
        <v>81</v>
      </c>
      <c r="AV182" s="14" t="s">
        <v>83</v>
      </c>
      <c r="AW182" s="14" t="s">
        <v>30</v>
      </c>
      <c r="AX182" s="14" t="s">
        <v>73</v>
      </c>
      <c r="AY182" s="263" t="s">
        <v>117</v>
      </c>
    </row>
    <row r="183" s="13" customFormat="1">
      <c r="A183" s="13"/>
      <c r="B183" s="243"/>
      <c r="C183" s="244"/>
      <c r="D183" s="233" t="s">
        <v>174</v>
      </c>
      <c r="E183" s="245" t="s">
        <v>1</v>
      </c>
      <c r="F183" s="246" t="s">
        <v>222</v>
      </c>
      <c r="G183" s="244"/>
      <c r="H183" s="245" t="s">
        <v>1</v>
      </c>
      <c r="I183" s="247"/>
      <c r="J183" s="244"/>
      <c r="K183" s="244"/>
      <c r="L183" s="248"/>
      <c r="M183" s="249"/>
      <c r="N183" s="250"/>
      <c r="O183" s="250"/>
      <c r="P183" s="250"/>
      <c r="Q183" s="250"/>
      <c r="R183" s="250"/>
      <c r="S183" s="250"/>
      <c r="T183" s="25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2" t="s">
        <v>174</v>
      </c>
      <c r="AU183" s="252" t="s">
        <v>81</v>
      </c>
      <c r="AV183" s="13" t="s">
        <v>81</v>
      </c>
      <c r="AW183" s="13" t="s">
        <v>30</v>
      </c>
      <c r="AX183" s="13" t="s">
        <v>73</v>
      </c>
      <c r="AY183" s="252" t="s">
        <v>117</v>
      </c>
    </row>
    <row r="184" s="14" customFormat="1">
      <c r="A184" s="14"/>
      <c r="B184" s="253"/>
      <c r="C184" s="254"/>
      <c r="D184" s="233" t="s">
        <v>174</v>
      </c>
      <c r="E184" s="255" t="s">
        <v>1</v>
      </c>
      <c r="F184" s="256" t="s">
        <v>223</v>
      </c>
      <c r="G184" s="254"/>
      <c r="H184" s="257">
        <v>0.017000000000000001</v>
      </c>
      <c r="I184" s="258"/>
      <c r="J184" s="254"/>
      <c r="K184" s="254"/>
      <c r="L184" s="259"/>
      <c r="M184" s="260"/>
      <c r="N184" s="261"/>
      <c r="O184" s="261"/>
      <c r="P184" s="261"/>
      <c r="Q184" s="261"/>
      <c r="R184" s="261"/>
      <c r="S184" s="261"/>
      <c r="T184" s="26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3" t="s">
        <v>174</v>
      </c>
      <c r="AU184" s="263" t="s">
        <v>81</v>
      </c>
      <c r="AV184" s="14" t="s">
        <v>83</v>
      </c>
      <c r="AW184" s="14" t="s">
        <v>30</v>
      </c>
      <c r="AX184" s="14" t="s">
        <v>73</v>
      </c>
      <c r="AY184" s="263" t="s">
        <v>117</v>
      </c>
    </row>
    <row r="185" s="13" customFormat="1">
      <c r="A185" s="13"/>
      <c r="B185" s="243"/>
      <c r="C185" s="244"/>
      <c r="D185" s="233" t="s">
        <v>174</v>
      </c>
      <c r="E185" s="245" t="s">
        <v>1</v>
      </c>
      <c r="F185" s="246" t="s">
        <v>224</v>
      </c>
      <c r="G185" s="244"/>
      <c r="H185" s="245" t="s">
        <v>1</v>
      </c>
      <c r="I185" s="247"/>
      <c r="J185" s="244"/>
      <c r="K185" s="244"/>
      <c r="L185" s="248"/>
      <c r="M185" s="249"/>
      <c r="N185" s="250"/>
      <c r="O185" s="250"/>
      <c r="P185" s="250"/>
      <c r="Q185" s="250"/>
      <c r="R185" s="250"/>
      <c r="S185" s="250"/>
      <c r="T185" s="25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2" t="s">
        <v>174</v>
      </c>
      <c r="AU185" s="252" t="s">
        <v>81</v>
      </c>
      <c r="AV185" s="13" t="s">
        <v>81</v>
      </c>
      <c r="AW185" s="13" t="s">
        <v>30</v>
      </c>
      <c r="AX185" s="13" t="s">
        <v>73</v>
      </c>
      <c r="AY185" s="252" t="s">
        <v>117</v>
      </c>
    </row>
    <row r="186" s="14" customFormat="1">
      <c r="A186" s="14"/>
      <c r="B186" s="253"/>
      <c r="C186" s="254"/>
      <c r="D186" s="233" t="s">
        <v>174</v>
      </c>
      <c r="E186" s="255" t="s">
        <v>1</v>
      </c>
      <c r="F186" s="256" t="s">
        <v>225</v>
      </c>
      <c r="G186" s="254"/>
      <c r="H186" s="257">
        <v>0.047</v>
      </c>
      <c r="I186" s="258"/>
      <c r="J186" s="254"/>
      <c r="K186" s="254"/>
      <c r="L186" s="259"/>
      <c r="M186" s="260"/>
      <c r="N186" s="261"/>
      <c r="O186" s="261"/>
      <c r="P186" s="261"/>
      <c r="Q186" s="261"/>
      <c r="R186" s="261"/>
      <c r="S186" s="261"/>
      <c r="T186" s="26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3" t="s">
        <v>174</v>
      </c>
      <c r="AU186" s="263" t="s">
        <v>81</v>
      </c>
      <c r="AV186" s="14" t="s">
        <v>83</v>
      </c>
      <c r="AW186" s="14" t="s">
        <v>30</v>
      </c>
      <c r="AX186" s="14" t="s">
        <v>73</v>
      </c>
      <c r="AY186" s="263" t="s">
        <v>117</v>
      </c>
    </row>
    <row r="187" s="13" customFormat="1">
      <c r="A187" s="13"/>
      <c r="B187" s="243"/>
      <c r="C187" s="244"/>
      <c r="D187" s="233" t="s">
        <v>174</v>
      </c>
      <c r="E187" s="245" t="s">
        <v>1</v>
      </c>
      <c r="F187" s="246" t="s">
        <v>226</v>
      </c>
      <c r="G187" s="244"/>
      <c r="H187" s="245" t="s">
        <v>1</v>
      </c>
      <c r="I187" s="247"/>
      <c r="J187" s="244"/>
      <c r="K187" s="244"/>
      <c r="L187" s="248"/>
      <c r="M187" s="249"/>
      <c r="N187" s="250"/>
      <c r="O187" s="250"/>
      <c r="P187" s="250"/>
      <c r="Q187" s="250"/>
      <c r="R187" s="250"/>
      <c r="S187" s="250"/>
      <c r="T187" s="25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2" t="s">
        <v>174</v>
      </c>
      <c r="AU187" s="252" t="s">
        <v>81</v>
      </c>
      <c r="AV187" s="13" t="s">
        <v>81</v>
      </c>
      <c r="AW187" s="13" t="s">
        <v>30</v>
      </c>
      <c r="AX187" s="13" t="s">
        <v>73</v>
      </c>
      <c r="AY187" s="252" t="s">
        <v>117</v>
      </c>
    </row>
    <row r="188" s="14" customFormat="1">
      <c r="A188" s="14"/>
      <c r="B188" s="253"/>
      <c r="C188" s="254"/>
      <c r="D188" s="233" t="s">
        <v>174</v>
      </c>
      <c r="E188" s="255" t="s">
        <v>1</v>
      </c>
      <c r="F188" s="256" t="s">
        <v>227</v>
      </c>
      <c r="G188" s="254"/>
      <c r="H188" s="257">
        <v>0.086999999999999994</v>
      </c>
      <c r="I188" s="258"/>
      <c r="J188" s="254"/>
      <c r="K188" s="254"/>
      <c r="L188" s="259"/>
      <c r="M188" s="260"/>
      <c r="N188" s="261"/>
      <c r="O188" s="261"/>
      <c r="P188" s="261"/>
      <c r="Q188" s="261"/>
      <c r="R188" s="261"/>
      <c r="S188" s="261"/>
      <c r="T188" s="26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3" t="s">
        <v>174</v>
      </c>
      <c r="AU188" s="263" t="s">
        <v>81</v>
      </c>
      <c r="AV188" s="14" t="s">
        <v>83</v>
      </c>
      <c r="AW188" s="14" t="s">
        <v>30</v>
      </c>
      <c r="AX188" s="14" t="s">
        <v>73</v>
      </c>
      <c r="AY188" s="263" t="s">
        <v>117</v>
      </c>
    </row>
    <row r="189" s="15" customFormat="1">
      <c r="A189" s="15"/>
      <c r="B189" s="264"/>
      <c r="C189" s="265"/>
      <c r="D189" s="233" t="s">
        <v>174</v>
      </c>
      <c r="E189" s="266" t="s">
        <v>1</v>
      </c>
      <c r="F189" s="267" t="s">
        <v>179</v>
      </c>
      <c r="G189" s="265"/>
      <c r="H189" s="268">
        <v>0.71000000000000008</v>
      </c>
      <c r="I189" s="269"/>
      <c r="J189" s="265"/>
      <c r="K189" s="265"/>
      <c r="L189" s="270"/>
      <c r="M189" s="271"/>
      <c r="N189" s="272"/>
      <c r="O189" s="272"/>
      <c r="P189" s="272"/>
      <c r="Q189" s="272"/>
      <c r="R189" s="272"/>
      <c r="S189" s="272"/>
      <c r="T189" s="273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74" t="s">
        <v>174</v>
      </c>
      <c r="AU189" s="274" t="s">
        <v>81</v>
      </c>
      <c r="AV189" s="15" t="s">
        <v>124</v>
      </c>
      <c r="AW189" s="15" t="s">
        <v>30</v>
      </c>
      <c r="AX189" s="15" t="s">
        <v>81</v>
      </c>
      <c r="AY189" s="274" t="s">
        <v>117</v>
      </c>
    </row>
    <row r="190" s="2" customFormat="1" ht="24.15" customHeight="1">
      <c r="A190" s="38"/>
      <c r="B190" s="39"/>
      <c r="C190" s="275" t="s">
        <v>147</v>
      </c>
      <c r="D190" s="275" t="s">
        <v>208</v>
      </c>
      <c r="E190" s="276" t="s">
        <v>228</v>
      </c>
      <c r="F190" s="277" t="s">
        <v>229</v>
      </c>
      <c r="G190" s="278" t="s">
        <v>194</v>
      </c>
      <c r="H190" s="279">
        <v>0.0060000000000000001</v>
      </c>
      <c r="I190" s="280"/>
      <c r="J190" s="281">
        <f>ROUND(I190*H190,2)</f>
        <v>0</v>
      </c>
      <c r="K190" s="282"/>
      <c r="L190" s="283"/>
      <c r="M190" s="284" t="s">
        <v>1</v>
      </c>
      <c r="N190" s="285" t="s">
        <v>38</v>
      </c>
      <c r="O190" s="91"/>
      <c r="P190" s="229">
        <f>O190*H190</f>
        <v>0</v>
      </c>
      <c r="Q190" s="229">
        <v>0</v>
      </c>
      <c r="R190" s="229">
        <f>Q190*H190</f>
        <v>0</v>
      </c>
      <c r="S190" s="229">
        <v>0</v>
      </c>
      <c r="T190" s="23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1" t="s">
        <v>136</v>
      </c>
      <c r="AT190" s="231" t="s">
        <v>208</v>
      </c>
      <c r="AU190" s="231" t="s">
        <v>81</v>
      </c>
      <c r="AY190" s="17" t="s">
        <v>117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7" t="s">
        <v>81</v>
      </c>
      <c r="BK190" s="232">
        <f>ROUND(I190*H190,2)</f>
        <v>0</v>
      </c>
      <c r="BL190" s="17" t="s">
        <v>124</v>
      </c>
      <c r="BM190" s="231" t="s">
        <v>150</v>
      </c>
    </row>
    <row r="191" s="2" customFormat="1">
      <c r="A191" s="38"/>
      <c r="B191" s="39"/>
      <c r="C191" s="40"/>
      <c r="D191" s="233" t="s">
        <v>125</v>
      </c>
      <c r="E191" s="40"/>
      <c r="F191" s="234" t="s">
        <v>229</v>
      </c>
      <c r="G191" s="40"/>
      <c r="H191" s="40"/>
      <c r="I191" s="235"/>
      <c r="J191" s="40"/>
      <c r="K191" s="40"/>
      <c r="L191" s="44"/>
      <c r="M191" s="236"/>
      <c r="N191" s="237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125</v>
      </c>
      <c r="AU191" s="17" t="s">
        <v>81</v>
      </c>
    </row>
    <row r="192" s="13" customFormat="1">
      <c r="A192" s="13"/>
      <c r="B192" s="243"/>
      <c r="C192" s="244"/>
      <c r="D192" s="233" t="s">
        <v>174</v>
      </c>
      <c r="E192" s="245" t="s">
        <v>1</v>
      </c>
      <c r="F192" s="246" t="s">
        <v>214</v>
      </c>
      <c r="G192" s="244"/>
      <c r="H192" s="245" t="s">
        <v>1</v>
      </c>
      <c r="I192" s="247"/>
      <c r="J192" s="244"/>
      <c r="K192" s="244"/>
      <c r="L192" s="248"/>
      <c r="M192" s="249"/>
      <c r="N192" s="250"/>
      <c r="O192" s="250"/>
      <c r="P192" s="250"/>
      <c r="Q192" s="250"/>
      <c r="R192" s="250"/>
      <c r="S192" s="250"/>
      <c r="T192" s="25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2" t="s">
        <v>174</v>
      </c>
      <c r="AU192" s="252" t="s">
        <v>81</v>
      </c>
      <c r="AV192" s="13" t="s">
        <v>81</v>
      </c>
      <c r="AW192" s="13" t="s">
        <v>30</v>
      </c>
      <c r="AX192" s="13" t="s">
        <v>73</v>
      </c>
      <c r="AY192" s="252" t="s">
        <v>117</v>
      </c>
    </row>
    <row r="193" s="13" customFormat="1">
      <c r="A193" s="13"/>
      <c r="B193" s="243"/>
      <c r="C193" s="244"/>
      <c r="D193" s="233" t="s">
        <v>174</v>
      </c>
      <c r="E193" s="245" t="s">
        <v>1</v>
      </c>
      <c r="F193" s="246" t="s">
        <v>230</v>
      </c>
      <c r="G193" s="244"/>
      <c r="H193" s="245" t="s">
        <v>1</v>
      </c>
      <c r="I193" s="247"/>
      <c r="J193" s="244"/>
      <c r="K193" s="244"/>
      <c r="L193" s="248"/>
      <c r="M193" s="249"/>
      <c r="N193" s="250"/>
      <c r="O193" s="250"/>
      <c r="P193" s="250"/>
      <c r="Q193" s="250"/>
      <c r="R193" s="250"/>
      <c r="S193" s="250"/>
      <c r="T193" s="25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2" t="s">
        <v>174</v>
      </c>
      <c r="AU193" s="252" t="s">
        <v>81</v>
      </c>
      <c r="AV193" s="13" t="s">
        <v>81</v>
      </c>
      <c r="AW193" s="13" t="s">
        <v>30</v>
      </c>
      <c r="AX193" s="13" t="s">
        <v>73</v>
      </c>
      <c r="AY193" s="252" t="s">
        <v>117</v>
      </c>
    </row>
    <row r="194" s="14" customFormat="1">
      <c r="A194" s="14"/>
      <c r="B194" s="253"/>
      <c r="C194" s="254"/>
      <c r="D194" s="233" t="s">
        <v>174</v>
      </c>
      <c r="E194" s="255" t="s">
        <v>1</v>
      </c>
      <c r="F194" s="256" t="s">
        <v>231</v>
      </c>
      <c r="G194" s="254"/>
      <c r="H194" s="257">
        <v>0.0060000000000000001</v>
      </c>
      <c r="I194" s="258"/>
      <c r="J194" s="254"/>
      <c r="K194" s="254"/>
      <c r="L194" s="259"/>
      <c r="M194" s="260"/>
      <c r="N194" s="261"/>
      <c r="O194" s="261"/>
      <c r="P194" s="261"/>
      <c r="Q194" s="261"/>
      <c r="R194" s="261"/>
      <c r="S194" s="261"/>
      <c r="T194" s="26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3" t="s">
        <v>174</v>
      </c>
      <c r="AU194" s="263" t="s">
        <v>81</v>
      </c>
      <c r="AV194" s="14" t="s">
        <v>83</v>
      </c>
      <c r="AW194" s="14" t="s">
        <v>30</v>
      </c>
      <c r="AX194" s="14" t="s">
        <v>73</v>
      </c>
      <c r="AY194" s="263" t="s">
        <v>117</v>
      </c>
    </row>
    <row r="195" s="15" customFormat="1">
      <c r="A195" s="15"/>
      <c r="B195" s="264"/>
      <c r="C195" s="265"/>
      <c r="D195" s="233" t="s">
        <v>174</v>
      </c>
      <c r="E195" s="266" t="s">
        <v>1</v>
      </c>
      <c r="F195" s="267" t="s">
        <v>179</v>
      </c>
      <c r="G195" s="265"/>
      <c r="H195" s="268">
        <v>0.0060000000000000001</v>
      </c>
      <c r="I195" s="269"/>
      <c r="J195" s="265"/>
      <c r="K195" s="265"/>
      <c r="L195" s="270"/>
      <c r="M195" s="271"/>
      <c r="N195" s="272"/>
      <c r="O195" s="272"/>
      <c r="P195" s="272"/>
      <c r="Q195" s="272"/>
      <c r="R195" s="272"/>
      <c r="S195" s="272"/>
      <c r="T195" s="273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74" t="s">
        <v>174</v>
      </c>
      <c r="AU195" s="274" t="s">
        <v>81</v>
      </c>
      <c r="AV195" s="15" t="s">
        <v>124</v>
      </c>
      <c r="AW195" s="15" t="s">
        <v>30</v>
      </c>
      <c r="AX195" s="15" t="s">
        <v>81</v>
      </c>
      <c r="AY195" s="274" t="s">
        <v>117</v>
      </c>
    </row>
    <row r="196" s="2" customFormat="1" ht="24.15" customHeight="1">
      <c r="A196" s="38"/>
      <c r="B196" s="39"/>
      <c r="C196" s="275" t="s">
        <v>136</v>
      </c>
      <c r="D196" s="275" t="s">
        <v>208</v>
      </c>
      <c r="E196" s="276" t="s">
        <v>232</v>
      </c>
      <c r="F196" s="277" t="s">
        <v>233</v>
      </c>
      <c r="G196" s="278" t="s">
        <v>194</v>
      </c>
      <c r="H196" s="279">
        <v>0.019</v>
      </c>
      <c r="I196" s="280"/>
      <c r="J196" s="281">
        <f>ROUND(I196*H196,2)</f>
        <v>0</v>
      </c>
      <c r="K196" s="282"/>
      <c r="L196" s="283"/>
      <c r="M196" s="284" t="s">
        <v>1</v>
      </c>
      <c r="N196" s="285" t="s">
        <v>38</v>
      </c>
      <c r="O196" s="91"/>
      <c r="P196" s="229">
        <f>O196*H196</f>
        <v>0</v>
      </c>
      <c r="Q196" s="229">
        <v>0</v>
      </c>
      <c r="R196" s="229">
        <f>Q196*H196</f>
        <v>0</v>
      </c>
      <c r="S196" s="229">
        <v>0</v>
      </c>
      <c r="T196" s="23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1" t="s">
        <v>136</v>
      </c>
      <c r="AT196" s="231" t="s">
        <v>208</v>
      </c>
      <c r="AU196" s="231" t="s">
        <v>81</v>
      </c>
      <c r="AY196" s="17" t="s">
        <v>117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7" t="s">
        <v>81</v>
      </c>
      <c r="BK196" s="232">
        <f>ROUND(I196*H196,2)</f>
        <v>0</v>
      </c>
      <c r="BL196" s="17" t="s">
        <v>124</v>
      </c>
      <c r="BM196" s="231" t="s">
        <v>234</v>
      </c>
    </row>
    <row r="197" s="2" customFormat="1">
      <c r="A197" s="38"/>
      <c r="B197" s="39"/>
      <c r="C197" s="40"/>
      <c r="D197" s="233" t="s">
        <v>125</v>
      </c>
      <c r="E197" s="40"/>
      <c r="F197" s="234" t="s">
        <v>233</v>
      </c>
      <c r="G197" s="40"/>
      <c r="H197" s="40"/>
      <c r="I197" s="235"/>
      <c r="J197" s="40"/>
      <c r="K197" s="40"/>
      <c r="L197" s="44"/>
      <c r="M197" s="236"/>
      <c r="N197" s="237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125</v>
      </c>
      <c r="AU197" s="17" t="s">
        <v>81</v>
      </c>
    </row>
    <row r="198" s="13" customFormat="1">
      <c r="A198" s="13"/>
      <c r="B198" s="243"/>
      <c r="C198" s="244"/>
      <c r="D198" s="233" t="s">
        <v>174</v>
      </c>
      <c r="E198" s="245" t="s">
        <v>1</v>
      </c>
      <c r="F198" s="246" t="s">
        <v>235</v>
      </c>
      <c r="G198" s="244"/>
      <c r="H198" s="245" t="s">
        <v>1</v>
      </c>
      <c r="I198" s="247"/>
      <c r="J198" s="244"/>
      <c r="K198" s="244"/>
      <c r="L198" s="248"/>
      <c r="M198" s="249"/>
      <c r="N198" s="250"/>
      <c r="O198" s="250"/>
      <c r="P198" s="250"/>
      <c r="Q198" s="250"/>
      <c r="R198" s="250"/>
      <c r="S198" s="250"/>
      <c r="T198" s="25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2" t="s">
        <v>174</v>
      </c>
      <c r="AU198" s="252" t="s">
        <v>81</v>
      </c>
      <c r="AV198" s="13" t="s">
        <v>81</v>
      </c>
      <c r="AW198" s="13" t="s">
        <v>30</v>
      </c>
      <c r="AX198" s="13" t="s">
        <v>73</v>
      </c>
      <c r="AY198" s="252" t="s">
        <v>117</v>
      </c>
    </row>
    <row r="199" s="14" customFormat="1">
      <c r="A199" s="14"/>
      <c r="B199" s="253"/>
      <c r="C199" s="254"/>
      <c r="D199" s="233" t="s">
        <v>174</v>
      </c>
      <c r="E199" s="255" t="s">
        <v>1</v>
      </c>
      <c r="F199" s="256" t="s">
        <v>236</v>
      </c>
      <c r="G199" s="254"/>
      <c r="H199" s="257">
        <v>0.019</v>
      </c>
      <c r="I199" s="258"/>
      <c r="J199" s="254"/>
      <c r="K199" s="254"/>
      <c r="L199" s="259"/>
      <c r="M199" s="260"/>
      <c r="N199" s="261"/>
      <c r="O199" s="261"/>
      <c r="P199" s="261"/>
      <c r="Q199" s="261"/>
      <c r="R199" s="261"/>
      <c r="S199" s="261"/>
      <c r="T199" s="26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3" t="s">
        <v>174</v>
      </c>
      <c r="AU199" s="263" t="s">
        <v>81</v>
      </c>
      <c r="AV199" s="14" t="s">
        <v>83</v>
      </c>
      <c r="AW199" s="14" t="s">
        <v>30</v>
      </c>
      <c r="AX199" s="14" t="s">
        <v>73</v>
      </c>
      <c r="AY199" s="263" t="s">
        <v>117</v>
      </c>
    </row>
    <row r="200" s="15" customFormat="1">
      <c r="A200" s="15"/>
      <c r="B200" s="264"/>
      <c r="C200" s="265"/>
      <c r="D200" s="233" t="s">
        <v>174</v>
      </c>
      <c r="E200" s="266" t="s">
        <v>1</v>
      </c>
      <c r="F200" s="267" t="s">
        <v>179</v>
      </c>
      <c r="G200" s="265"/>
      <c r="H200" s="268">
        <v>0.019</v>
      </c>
      <c r="I200" s="269"/>
      <c r="J200" s="265"/>
      <c r="K200" s="265"/>
      <c r="L200" s="270"/>
      <c r="M200" s="271"/>
      <c r="N200" s="272"/>
      <c r="O200" s="272"/>
      <c r="P200" s="272"/>
      <c r="Q200" s="272"/>
      <c r="R200" s="272"/>
      <c r="S200" s="272"/>
      <c r="T200" s="273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74" t="s">
        <v>174</v>
      </c>
      <c r="AU200" s="274" t="s">
        <v>81</v>
      </c>
      <c r="AV200" s="15" t="s">
        <v>124</v>
      </c>
      <c r="AW200" s="15" t="s">
        <v>30</v>
      </c>
      <c r="AX200" s="15" t="s">
        <v>81</v>
      </c>
      <c r="AY200" s="274" t="s">
        <v>117</v>
      </c>
    </row>
    <row r="201" s="2" customFormat="1" ht="14.4" customHeight="1">
      <c r="A201" s="38"/>
      <c r="B201" s="39"/>
      <c r="C201" s="275" t="s">
        <v>237</v>
      </c>
      <c r="D201" s="275" t="s">
        <v>208</v>
      </c>
      <c r="E201" s="276" t="s">
        <v>238</v>
      </c>
      <c r="F201" s="277" t="s">
        <v>239</v>
      </c>
      <c r="G201" s="278" t="s">
        <v>194</v>
      </c>
      <c r="H201" s="279">
        <v>0.051999999999999998</v>
      </c>
      <c r="I201" s="280"/>
      <c r="J201" s="281">
        <f>ROUND(I201*H201,2)</f>
        <v>0</v>
      </c>
      <c r="K201" s="282"/>
      <c r="L201" s="283"/>
      <c r="M201" s="284" t="s">
        <v>1</v>
      </c>
      <c r="N201" s="285" t="s">
        <v>38</v>
      </c>
      <c r="O201" s="91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1" t="s">
        <v>136</v>
      </c>
      <c r="AT201" s="231" t="s">
        <v>208</v>
      </c>
      <c r="AU201" s="231" t="s">
        <v>81</v>
      </c>
      <c r="AY201" s="17" t="s">
        <v>117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7" t="s">
        <v>81</v>
      </c>
      <c r="BK201" s="232">
        <f>ROUND(I201*H201,2)</f>
        <v>0</v>
      </c>
      <c r="BL201" s="17" t="s">
        <v>124</v>
      </c>
      <c r="BM201" s="231" t="s">
        <v>240</v>
      </c>
    </row>
    <row r="202" s="2" customFormat="1">
      <c r="A202" s="38"/>
      <c r="B202" s="39"/>
      <c r="C202" s="40"/>
      <c r="D202" s="233" t="s">
        <v>125</v>
      </c>
      <c r="E202" s="40"/>
      <c r="F202" s="234" t="s">
        <v>239</v>
      </c>
      <c r="G202" s="40"/>
      <c r="H202" s="40"/>
      <c r="I202" s="235"/>
      <c r="J202" s="40"/>
      <c r="K202" s="40"/>
      <c r="L202" s="44"/>
      <c r="M202" s="236"/>
      <c r="N202" s="237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125</v>
      </c>
      <c r="AU202" s="17" t="s">
        <v>81</v>
      </c>
    </row>
    <row r="203" s="14" customFormat="1">
      <c r="A203" s="14"/>
      <c r="B203" s="253"/>
      <c r="C203" s="254"/>
      <c r="D203" s="233" t="s">
        <v>174</v>
      </c>
      <c r="E203" s="255" t="s">
        <v>1</v>
      </c>
      <c r="F203" s="256" t="s">
        <v>241</v>
      </c>
      <c r="G203" s="254"/>
      <c r="H203" s="257">
        <v>0.051999999999999998</v>
      </c>
      <c r="I203" s="258"/>
      <c r="J203" s="254"/>
      <c r="K203" s="254"/>
      <c r="L203" s="259"/>
      <c r="M203" s="260"/>
      <c r="N203" s="261"/>
      <c r="O203" s="261"/>
      <c r="P203" s="261"/>
      <c r="Q203" s="261"/>
      <c r="R203" s="261"/>
      <c r="S203" s="261"/>
      <c r="T203" s="26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3" t="s">
        <v>174</v>
      </c>
      <c r="AU203" s="263" t="s">
        <v>81</v>
      </c>
      <c r="AV203" s="14" t="s">
        <v>83</v>
      </c>
      <c r="AW203" s="14" t="s">
        <v>30</v>
      </c>
      <c r="AX203" s="14" t="s">
        <v>73</v>
      </c>
      <c r="AY203" s="263" t="s">
        <v>117</v>
      </c>
    </row>
    <row r="204" s="15" customFormat="1">
      <c r="A204" s="15"/>
      <c r="B204" s="264"/>
      <c r="C204" s="265"/>
      <c r="D204" s="233" t="s">
        <v>174</v>
      </c>
      <c r="E204" s="266" t="s">
        <v>1</v>
      </c>
      <c r="F204" s="267" t="s">
        <v>179</v>
      </c>
      <c r="G204" s="265"/>
      <c r="H204" s="268">
        <v>0.051999999999999998</v>
      </c>
      <c r="I204" s="269"/>
      <c r="J204" s="265"/>
      <c r="K204" s="265"/>
      <c r="L204" s="270"/>
      <c r="M204" s="271"/>
      <c r="N204" s="272"/>
      <c r="O204" s="272"/>
      <c r="P204" s="272"/>
      <c r="Q204" s="272"/>
      <c r="R204" s="272"/>
      <c r="S204" s="272"/>
      <c r="T204" s="273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74" t="s">
        <v>174</v>
      </c>
      <c r="AU204" s="274" t="s">
        <v>81</v>
      </c>
      <c r="AV204" s="15" t="s">
        <v>124</v>
      </c>
      <c r="AW204" s="15" t="s">
        <v>30</v>
      </c>
      <c r="AX204" s="15" t="s">
        <v>81</v>
      </c>
      <c r="AY204" s="274" t="s">
        <v>117</v>
      </c>
    </row>
    <row r="205" s="2" customFormat="1" ht="14.4" customHeight="1">
      <c r="A205" s="38"/>
      <c r="B205" s="39"/>
      <c r="C205" s="275" t="s">
        <v>141</v>
      </c>
      <c r="D205" s="275" t="s">
        <v>208</v>
      </c>
      <c r="E205" s="276" t="s">
        <v>242</v>
      </c>
      <c r="F205" s="277" t="s">
        <v>243</v>
      </c>
      <c r="G205" s="278" t="s">
        <v>194</v>
      </c>
      <c r="H205" s="279">
        <v>0.57099999999999995</v>
      </c>
      <c r="I205" s="280"/>
      <c r="J205" s="281">
        <f>ROUND(I205*H205,2)</f>
        <v>0</v>
      </c>
      <c r="K205" s="282"/>
      <c r="L205" s="283"/>
      <c r="M205" s="284" t="s">
        <v>1</v>
      </c>
      <c r="N205" s="285" t="s">
        <v>38</v>
      </c>
      <c r="O205" s="91"/>
      <c r="P205" s="229">
        <f>O205*H205</f>
        <v>0</v>
      </c>
      <c r="Q205" s="229">
        <v>0</v>
      </c>
      <c r="R205" s="229">
        <f>Q205*H205</f>
        <v>0</v>
      </c>
      <c r="S205" s="229">
        <v>0</v>
      </c>
      <c r="T205" s="23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1" t="s">
        <v>136</v>
      </c>
      <c r="AT205" s="231" t="s">
        <v>208</v>
      </c>
      <c r="AU205" s="231" t="s">
        <v>81</v>
      </c>
      <c r="AY205" s="17" t="s">
        <v>117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7" t="s">
        <v>81</v>
      </c>
      <c r="BK205" s="232">
        <f>ROUND(I205*H205,2)</f>
        <v>0</v>
      </c>
      <c r="BL205" s="17" t="s">
        <v>124</v>
      </c>
      <c r="BM205" s="231" t="s">
        <v>244</v>
      </c>
    </row>
    <row r="206" s="2" customFormat="1">
      <c r="A206" s="38"/>
      <c r="B206" s="39"/>
      <c r="C206" s="40"/>
      <c r="D206" s="233" t="s">
        <v>125</v>
      </c>
      <c r="E206" s="40"/>
      <c r="F206" s="234" t="s">
        <v>243</v>
      </c>
      <c r="G206" s="40"/>
      <c r="H206" s="40"/>
      <c r="I206" s="235"/>
      <c r="J206" s="40"/>
      <c r="K206" s="40"/>
      <c r="L206" s="44"/>
      <c r="M206" s="236"/>
      <c r="N206" s="237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125</v>
      </c>
      <c r="AU206" s="17" t="s">
        <v>81</v>
      </c>
    </row>
    <row r="207" s="14" customFormat="1">
      <c r="A207" s="14"/>
      <c r="B207" s="253"/>
      <c r="C207" s="254"/>
      <c r="D207" s="233" t="s">
        <v>174</v>
      </c>
      <c r="E207" s="255" t="s">
        <v>1</v>
      </c>
      <c r="F207" s="256" t="s">
        <v>245</v>
      </c>
      <c r="G207" s="254"/>
      <c r="H207" s="257">
        <v>0.57099999999999995</v>
      </c>
      <c r="I207" s="258"/>
      <c r="J207" s="254"/>
      <c r="K207" s="254"/>
      <c r="L207" s="259"/>
      <c r="M207" s="260"/>
      <c r="N207" s="261"/>
      <c r="O207" s="261"/>
      <c r="P207" s="261"/>
      <c r="Q207" s="261"/>
      <c r="R207" s="261"/>
      <c r="S207" s="261"/>
      <c r="T207" s="26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3" t="s">
        <v>174</v>
      </c>
      <c r="AU207" s="263" t="s">
        <v>81</v>
      </c>
      <c r="AV207" s="14" t="s">
        <v>83</v>
      </c>
      <c r="AW207" s="14" t="s">
        <v>30</v>
      </c>
      <c r="AX207" s="14" t="s">
        <v>73</v>
      </c>
      <c r="AY207" s="263" t="s">
        <v>117</v>
      </c>
    </row>
    <row r="208" s="15" customFormat="1">
      <c r="A208" s="15"/>
      <c r="B208" s="264"/>
      <c r="C208" s="265"/>
      <c r="D208" s="233" t="s">
        <v>174</v>
      </c>
      <c r="E208" s="266" t="s">
        <v>1</v>
      </c>
      <c r="F208" s="267" t="s">
        <v>179</v>
      </c>
      <c r="G208" s="265"/>
      <c r="H208" s="268">
        <v>0.57099999999999995</v>
      </c>
      <c r="I208" s="269"/>
      <c r="J208" s="265"/>
      <c r="K208" s="265"/>
      <c r="L208" s="270"/>
      <c r="M208" s="271"/>
      <c r="N208" s="272"/>
      <c r="O208" s="272"/>
      <c r="P208" s="272"/>
      <c r="Q208" s="272"/>
      <c r="R208" s="272"/>
      <c r="S208" s="272"/>
      <c r="T208" s="273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74" t="s">
        <v>174</v>
      </c>
      <c r="AU208" s="274" t="s">
        <v>81</v>
      </c>
      <c r="AV208" s="15" t="s">
        <v>124</v>
      </c>
      <c r="AW208" s="15" t="s">
        <v>30</v>
      </c>
      <c r="AX208" s="15" t="s">
        <v>81</v>
      </c>
      <c r="AY208" s="274" t="s">
        <v>117</v>
      </c>
    </row>
    <row r="209" s="2" customFormat="1" ht="14.4" customHeight="1">
      <c r="A209" s="38"/>
      <c r="B209" s="39"/>
      <c r="C209" s="275" t="s">
        <v>246</v>
      </c>
      <c r="D209" s="275" t="s">
        <v>208</v>
      </c>
      <c r="E209" s="276" t="s">
        <v>247</v>
      </c>
      <c r="F209" s="277" t="s">
        <v>248</v>
      </c>
      <c r="G209" s="278" t="s">
        <v>194</v>
      </c>
      <c r="H209" s="279">
        <v>0.039</v>
      </c>
      <c r="I209" s="280"/>
      <c r="J209" s="281">
        <f>ROUND(I209*H209,2)</f>
        <v>0</v>
      </c>
      <c r="K209" s="282"/>
      <c r="L209" s="283"/>
      <c r="M209" s="284" t="s">
        <v>1</v>
      </c>
      <c r="N209" s="285" t="s">
        <v>38</v>
      </c>
      <c r="O209" s="91"/>
      <c r="P209" s="229">
        <f>O209*H209</f>
        <v>0</v>
      </c>
      <c r="Q209" s="229">
        <v>0</v>
      </c>
      <c r="R209" s="229">
        <f>Q209*H209</f>
        <v>0</v>
      </c>
      <c r="S209" s="229">
        <v>0</v>
      </c>
      <c r="T209" s="23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1" t="s">
        <v>136</v>
      </c>
      <c r="AT209" s="231" t="s">
        <v>208</v>
      </c>
      <c r="AU209" s="231" t="s">
        <v>81</v>
      </c>
      <c r="AY209" s="17" t="s">
        <v>117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7" t="s">
        <v>81</v>
      </c>
      <c r="BK209" s="232">
        <f>ROUND(I209*H209,2)</f>
        <v>0</v>
      </c>
      <c r="BL209" s="17" t="s">
        <v>124</v>
      </c>
      <c r="BM209" s="231" t="s">
        <v>249</v>
      </c>
    </row>
    <row r="210" s="2" customFormat="1">
      <c r="A210" s="38"/>
      <c r="B210" s="39"/>
      <c r="C210" s="40"/>
      <c r="D210" s="233" t="s">
        <v>125</v>
      </c>
      <c r="E210" s="40"/>
      <c r="F210" s="234" t="s">
        <v>248</v>
      </c>
      <c r="G210" s="40"/>
      <c r="H210" s="40"/>
      <c r="I210" s="235"/>
      <c r="J210" s="40"/>
      <c r="K210" s="40"/>
      <c r="L210" s="44"/>
      <c r="M210" s="236"/>
      <c r="N210" s="237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125</v>
      </c>
      <c r="AU210" s="17" t="s">
        <v>81</v>
      </c>
    </row>
    <row r="211" s="14" customFormat="1">
      <c r="A211" s="14"/>
      <c r="B211" s="253"/>
      <c r="C211" s="254"/>
      <c r="D211" s="233" t="s">
        <v>174</v>
      </c>
      <c r="E211" s="255" t="s">
        <v>1</v>
      </c>
      <c r="F211" s="256" t="s">
        <v>250</v>
      </c>
      <c r="G211" s="254"/>
      <c r="H211" s="257">
        <v>0.039</v>
      </c>
      <c r="I211" s="258"/>
      <c r="J211" s="254"/>
      <c r="K211" s="254"/>
      <c r="L211" s="259"/>
      <c r="M211" s="260"/>
      <c r="N211" s="261"/>
      <c r="O211" s="261"/>
      <c r="P211" s="261"/>
      <c r="Q211" s="261"/>
      <c r="R211" s="261"/>
      <c r="S211" s="261"/>
      <c r="T211" s="262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3" t="s">
        <v>174</v>
      </c>
      <c r="AU211" s="263" t="s">
        <v>81</v>
      </c>
      <c r="AV211" s="14" t="s">
        <v>83</v>
      </c>
      <c r="AW211" s="14" t="s">
        <v>30</v>
      </c>
      <c r="AX211" s="14" t="s">
        <v>73</v>
      </c>
      <c r="AY211" s="263" t="s">
        <v>117</v>
      </c>
    </row>
    <row r="212" s="15" customFormat="1">
      <c r="A212" s="15"/>
      <c r="B212" s="264"/>
      <c r="C212" s="265"/>
      <c r="D212" s="233" t="s">
        <v>174</v>
      </c>
      <c r="E212" s="266" t="s">
        <v>1</v>
      </c>
      <c r="F212" s="267" t="s">
        <v>179</v>
      </c>
      <c r="G212" s="265"/>
      <c r="H212" s="268">
        <v>0.039</v>
      </c>
      <c r="I212" s="269"/>
      <c r="J212" s="265"/>
      <c r="K212" s="265"/>
      <c r="L212" s="270"/>
      <c r="M212" s="271"/>
      <c r="N212" s="272"/>
      <c r="O212" s="272"/>
      <c r="P212" s="272"/>
      <c r="Q212" s="272"/>
      <c r="R212" s="272"/>
      <c r="S212" s="272"/>
      <c r="T212" s="273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74" t="s">
        <v>174</v>
      </c>
      <c r="AU212" s="274" t="s">
        <v>81</v>
      </c>
      <c r="AV212" s="15" t="s">
        <v>124</v>
      </c>
      <c r="AW212" s="15" t="s">
        <v>30</v>
      </c>
      <c r="AX212" s="15" t="s">
        <v>81</v>
      </c>
      <c r="AY212" s="274" t="s">
        <v>117</v>
      </c>
    </row>
    <row r="213" s="2" customFormat="1" ht="24.15" customHeight="1">
      <c r="A213" s="38"/>
      <c r="B213" s="39"/>
      <c r="C213" s="275" t="s">
        <v>251</v>
      </c>
      <c r="D213" s="275" t="s">
        <v>208</v>
      </c>
      <c r="E213" s="276" t="s">
        <v>252</v>
      </c>
      <c r="F213" s="277" t="s">
        <v>253</v>
      </c>
      <c r="G213" s="278" t="s">
        <v>194</v>
      </c>
      <c r="H213" s="279">
        <v>0.01</v>
      </c>
      <c r="I213" s="280"/>
      <c r="J213" s="281">
        <f>ROUND(I213*H213,2)</f>
        <v>0</v>
      </c>
      <c r="K213" s="282"/>
      <c r="L213" s="283"/>
      <c r="M213" s="284" t="s">
        <v>1</v>
      </c>
      <c r="N213" s="285" t="s">
        <v>38</v>
      </c>
      <c r="O213" s="91"/>
      <c r="P213" s="229">
        <f>O213*H213</f>
        <v>0</v>
      </c>
      <c r="Q213" s="229">
        <v>0</v>
      </c>
      <c r="R213" s="229">
        <f>Q213*H213</f>
        <v>0</v>
      </c>
      <c r="S213" s="229">
        <v>0</v>
      </c>
      <c r="T213" s="230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1" t="s">
        <v>136</v>
      </c>
      <c r="AT213" s="231" t="s">
        <v>208</v>
      </c>
      <c r="AU213" s="231" t="s">
        <v>81</v>
      </c>
      <c r="AY213" s="17" t="s">
        <v>117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7" t="s">
        <v>81</v>
      </c>
      <c r="BK213" s="232">
        <f>ROUND(I213*H213,2)</f>
        <v>0</v>
      </c>
      <c r="BL213" s="17" t="s">
        <v>124</v>
      </c>
      <c r="BM213" s="231" t="s">
        <v>254</v>
      </c>
    </row>
    <row r="214" s="2" customFormat="1">
      <c r="A214" s="38"/>
      <c r="B214" s="39"/>
      <c r="C214" s="40"/>
      <c r="D214" s="233" t="s">
        <v>125</v>
      </c>
      <c r="E214" s="40"/>
      <c r="F214" s="234" t="s">
        <v>255</v>
      </c>
      <c r="G214" s="40"/>
      <c r="H214" s="40"/>
      <c r="I214" s="235"/>
      <c r="J214" s="40"/>
      <c r="K214" s="40"/>
      <c r="L214" s="44"/>
      <c r="M214" s="236"/>
      <c r="N214" s="237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125</v>
      </c>
      <c r="AU214" s="17" t="s">
        <v>81</v>
      </c>
    </row>
    <row r="215" s="14" customFormat="1">
      <c r="A215" s="14"/>
      <c r="B215" s="253"/>
      <c r="C215" s="254"/>
      <c r="D215" s="233" t="s">
        <v>174</v>
      </c>
      <c r="E215" s="255" t="s">
        <v>1</v>
      </c>
      <c r="F215" s="256" t="s">
        <v>256</v>
      </c>
      <c r="G215" s="254"/>
      <c r="H215" s="257">
        <v>0.01</v>
      </c>
      <c r="I215" s="258"/>
      <c r="J215" s="254"/>
      <c r="K215" s="254"/>
      <c r="L215" s="259"/>
      <c r="M215" s="260"/>
      <c r="N215" s="261"/>
      <c r="O215" s="261"/>
      <c r="P215" s="261"/>
      <c r="Q215" s="261"/>
      <c r="R215" s="261"/>
      <c r="S215" s="261"/>
      <c r="T215" s="26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3" t="s">
        <v>174</v>
      </c>
      <c r="AU215" s="263" t="s">
        <v>81</v>
      </c>
      <c r="AV215" s="14" t="s">
        <v>83</v>
      </c>
      <c r="AW215" s="14" t="s">
        <v>30</v>
      </c>
      <c r="AX215" s="14" t="s">
        <v>73</v>
      </c>
      <c r="AY215" s="263" t="s">
        <v>117</v>
      </c>
    </row>
    <row r="216" s="15" customFormat="1">
      <c r="A216" s="15"/>
      <c r="B216" s="264"/>
      <c r="C216" s="265"/>
      <c r="D216" s="233" t="s">
        <v>174</v>
      </c>
      <c r="E216" s="266" t="s">
        <v>1</v>
      </c>
      <c r="F216" s="267" t="s">
        <v>179</v>
      </c>
      <c r="G216" s="265"/>
      <c r="H216" s="268">
        <v>0.01</v>
      </c>
      <c r="I216" s="269"/>
      <c r="J216" s="265"/>
      <c r="K216" s="265"/>
      <c r="L216" s="270"/>
      <c r="M216" s="271"/>
      <c r="N216" s="272"/>
      <c r="O216" s="272"/>
      <c r="P216" s="272"/>
      <c r="Q216" s="272"/>
      <c r="R216" s="272"/>
      <c r="S216" s="272"/>
      <c r="T216" s="273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74" t="s">
        <v>174</v>
      </c>
      <c r="AU216" s="274" t="s">
        <v>81</v>
      </c>
      <c r="AV216" s="15" t="s">
        <v>124</v>
      </c>
      <c r="AW216" s="15" t="s">
        <v>30</v>
      </c>
      <c r="AX216" s="15" t="s">
        <v>81</v>
      </c>
      <c r="AY216" s="274" t="s">
        <v>117</v>
      </c>
    </row>
    <row r="217" s="12" customFormat="1" ht="25.92" customHeight="1">
      <c r="A217" s="12"/>
      <c r="B217" s="203"/>
      <c r="C217" s="204"/>
      <c r="D217" s="205" t="s">
        <v>72</v>
      </c>
      <c r="E217" s="206" t="s">
        <v>257</v>
      </c>
      <c r="F217" s="206" t="s">
        <v>258</v>
      </c>
      <c r="G217" s="204"/>
      <c r="H217" s="204"/>
      <c r="I217" s="207"/>
      <c r="J217" s="208">
        <f>BK217</f>
        <v>0</v>
      </c>
      <c r="K217" s="204"/>
      <c r="L217" s="209"/>
      <c r="M217" s="210"/>
      <c r="N217" s="211"/>
      <c r="O217" s="211"/>
      <c r="P217" s="212">
        <f>SUM(P218:P285)</f>
        <v>0</v>
      </c>
      <c r="Q217" s="211"/>
      <c r="R217" s="212">
        <f>SUM(R218:R285)</f>
        <v>0</v>
      </c>
      <c r="S217" s="211"/>
      <c r="T217" s="213">
        <f>SUM(T218:T285)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14" t="s">
        <v>81</v>
      </c>
      <c r="AT217" s="215" t="s">
        <v>72</v>
      </c>
      <c r="AU217" s="215" t="s">
        <v>73</v>
      </c>
      <c r="AY217" s="214" t="s">
        <v>117</v>
      </c>
      <c r="BK217" s="216">
        <f>SUM(BK218:BK285)</f>
        <v>0</v>
      </c>
    </row>
    <row r="218" s="2" customFormat="1" ht="24.15" customHeight="1">
      <c r="A218" s="38"/>
      <c r="B218" s="39"/>
      <c r="C218" s="219" t="s">
        <v>145</v>
      </c>
      <c r="D218" s="219" t="s">
        <v>120</v>
      </c>
      <c r="E218" s="220" t="s">
        <v>259</v>
      </c>
      <c r="F218" s="221" t="s">
        <v>260</v>
      </c>
      <c r="G218" s="222" t="s">
        <v>173</v>
      </c>
      <c r="H218" s="223">
        <v>0.46100000000000002</v>
      </c>
      <c r="I218" s="224"/>
      <c r="J218" s="225">
        <f>ROUND(I218*H218,2)</f>
        <v>0</v>
      </c>
      <c r="K218" s="226"/>
      <c r="L218" s="44"/>
      <c r="M218" s="227" t="s">
        <v>1</v>
      </c>
      <c r="N218" s="228" t="s">
        <v>38</v>
      </c>
      <c r="O218" s="91"/>
      <c r="P218" s="229">
        <f>O218*H218</f>
        <v>0</v>
      </c>
      <c r="Q218" s="229">
        <v>0</v>
      </c>
      <c r="R218" s="229">
        <f>Q218*H218</f>
        <v>0</v>
      </c>
      <c r="S218" s="229">
        <v>0</v>
      </c>
      <c r="T218" s="230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1" t="s">
        <v>124</v>
      </c>
      <c r="AT218" s="231" t="s">
        <v>120</v>
      </c>
      <c r="AU218" s="231" t="s">
        <v>81</v>
      </c>
      <c r="AY218" s="17" t="s">
        <v>117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7" t="s">
        <v>81</v>
      </c>
      <c r="BK218" s="232">
        <f>ROUND(I218*H218,2)</f>
        <v>0</v>
      </c>
      <c r="BL218" s="17" t="s">
        <v>124</v>
      </c>
      <c r="BM218" s="231" t="s">
        <v>261</v>
      </c>
    </row>
    <row r="219" s="2" customFormat="1">
      <c r="A219" s="38"/>
      <c r="B219" s="39"/>
      <c r="C219" s="40"/>
      <c r="D219" s="233" t="s">
        <v>125</v>
      </c>
      <c r="E219" s="40"/>
      <c r="F219" s="234" t="s">
        <v>260</v>
      </c>
      <c r="G219" s="40"/>
      <c r="H219" s="40"/>
      <c r="I219" s="235"/>
      <c r="J219" s="40"/>
      <c r="K219" s="40"/>
      <c r="L219" s="44"/>
      <c r="M219" s="236"/>
      <c r="N219" s="237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125</v>
      </c>
      <c r="AU219" s="17" t="s">
        <v>81</v>
      </c>
    </row>
    <row r="220" s="2" customFormat="1" ht="24.15" customHeight="1">
      <c r="A220" s="38"/>
      <c r="B220" s="39"/>
      <c r="C220" s="219" t="s">
        <v>262</v>
      </c>
      <c r="D220" s="219" t="s">
        <v>120</v>
      </c>
      <c r="E220" s="220" t="s">
        <v>263</v>
      </c>
      <c r="F220" s="221" t="s">
        <v>264</v>
      </c>
      <c r="G220" s="222" t="s">
        <v>265</v>
      </c>
      <c r="H220" s="223">
        <v>10</v>
      </c>
      <c r="I220" s="224"/>
      <c r="J220" s="225">
        <f>ROUND(I220*H220,2)</f>
        <v>0</v>
      </c>
      <c r="K220" s="226"/>
      <c r="L220" s="44"/>
      <c r="M220" s="227" t="s">
        <v>1</v>
      </c>
      <c r="N220" s="228" t="s">
        <v>38</v>
      </c>
      <c r="O220" s="91"/>
      <c r="P220" s="229">
        <f>O220*H220</f>
        <v>0</v>
      </c>
      <c r="Q220" s="229">
        <v>0</v>
      </c>
      <c r="R220" s="229">
        <f>Q220*H220</f>
        <v>0</v>
      </c>
      <c r="S220" s="229">
        <v>0</v>
      </c>
      <c r="T220" s="230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1" t="s">
        <v>124</v>
      </c>
      <c r="AT220" s="231" t="s">
        <v>120</v>
      </c>
      <c r="AU220" s="231" t="s">
        <v>81</v>
      </c>
      <c r="AY220" s="17" t="s">
        <v>117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7" t="s">
        <v>81</v>
      </c>
      <c r="BK220" s="232">
        <f>ROUND(I220*H220,2)</f>
        <v>0</v>
      </c>
      <c r="BL220" s="17" t="s">
        <v>124</v>
      </c>
      <c r="BM220" s="231" t="s">
        <v>266</v>
      </c>
    </row>
    <row r="221" s="2" customFormat="1">
      <c r="A221" s="38"/>
      <c r="B221" s="39"/>
      <c r="C221" s="40"/>
      <c r="D221" s="233" t="s">
        <v>125</v>
      </c>
      <c r="E221" s="40"/>
      <c r="F221" s="234" t="s">
        <v>264</v>
      </c>
      <c r="G221" s="40"/>
      <c r="H221" s="40"/>
      <c r="I221" s="235"/>
      <c r="J221" s="40"/>
      <c r="K221" s="40"/>
      <c r="L221" s="44"/>
      <c r="M221" s="236"/>
      <c r="N221" s="237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125</v>
      </c>
      <c r="AU221" s="17" t="s">
        <v>81</v>
      </c>
    </row>
    <row r="222" s="13" customFormat="1">
      <c r="A222" s="13"/>
      <c r="B222" s="243"/>
      <c r="C222" s="244"/>
      <c r="D222" s="233" t="s">
        <v>174</v>
      </c>
      <c r="E222" s="245" t="s">
        <v>1</v>
      </c>
      <c r="F222" s="246" t="s">
        <v>267</v>
      </c>
      <c r="G222" s="244"/>
      <c r="H222" s="245" t="s">
        <v>1</v>
      </c>
      <c r="I222" s="247"/>
      <c r="J222" s="244"/>
      <c r="K222" s="244"/>
      <c r="L222" s="248"/>
      <c r="M222" s="249"/>
      <c r="N222" s="250"/>
      <c r="O222" s="250"/>
      <c r="P222" s="250"/>
      <c r="Q222" s="250"/>
      <c r="R222" s="250"/>
      <c r="S222" s="250"/>
      <c r="T222" s="25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2" t="s">
        <v>174</v>
      </c>
      <c r="AU222" s="252" t="s">
        <v>81</v>
      </c>
      <c r="AV222" s="13" t="s">
        <v>81</v>
      </c>
      <c r="AW222" s="13" t="s">
        <v>30</v>
      </c>
      <c r="AX222" s="13" t="s">
        <v>73</v>
      </c>
      <c r="AY222" s="252" t="s">
        <v>117</v>
      </c>
    </row>
    <row r="223" s="14" customFormat="1">
      <c r="A223" s="14"/>
      <c r="B223" s="253"/>
      <c r="C223" s="254"/>
      <c r="D223" s="233" t="s">
        <v>174</v>
      </c>
      <c r="E223" s="255" t="s">
        <v>1</v>
      </c>
      <c r="F223" s="256" t="s">
        <v>141</v>
      </c>
      <c r="G223" s="254"/>
      <c r="H223" s="257">
        <v>10</v>
      </c>
      <c r="I223" s="258"/>
      <c r="J223" s="254"/>
      <c r="K223" s="254"/>
      <c r="L223" s="259"/>
      <c r="M223" s="260"/>
      <c r="N223" s="261"/>
      <c r="O223" s="261"/>
      <c r="P223" s="261"/>
      <c r="Q223" s="261"/>
      <c r="R223" s="261"/>
      <c r="S223" s="261"/>
      <c r="T223" s="26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3" t="s">
        <v>174</v>
      </c>
      <c r="AU223" s="263" t="s">
        <v>81</v>
      </c>
      <c r="AV223" s="14" t="s">
        <v>83</v>
      </c>
      <c r="AW223" s="14" t="s">
        <v>30</v>
      </c>
      <c r="AX223" s="14" t="s">
        <v>73</v>
      </c>
      <c r="AY223" s="263" t="s">
        <v>117</v>
      </c>
    </row>
    <row r="224" s="15" customFormat="1">
      <c r="A224" s="15"/>
      <c r="B224" s="264"/>
      <c r="C224" s="265"/>
      <c r="D224" s="233" t="s">
        <v>174</v>
      </c>
      <c r="E224" s="266" t="s">
        <v>1</v>
      </c>
      <c r="F224" s="267" t="s">
        <v>179</v>
      </c>
      <c r="G224" s="265"/>
      <c r="H224" s="268">
        <v>10</v>
      </c>
      <c r="I224" s="269"/>
      <c r="J224" s="265"/>
      <c r="K224" s="265"/>
      <c r="L224" s="270"/>
      <c r="M224" s="271"/>
      <c r="N224" s="272"/>
      <c r="O224" s="272"/>
      <c r="P224" s="272"/>
      <c r="Q224" s="272"/>
      <c r="R224" s="272"/>
      <c r="S224" s="272"/>
      <c r="T224" s="273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74" t="s">
        <v>174</v>
      </c>
      <c r="AU224" s="274" t="s">
        <v>81</v>
      </c>
      <c r="AV224" s="15" t="s">
        <v>124</v>
      </c>
      <c r="AW224" s="15" t="s">
        <v>30</v>
      </c>
      <c r="AX224" s="15" t="s">
        <v>81</v>
      </c>
      <c r="AY224" s="274" t="s">
        <v>117</v>
      </c>
    </row>
    <row r="225" s="2" customFormat="1" ht="24.15" customHeight="1">
      <c r="A225" s="38"/>
      <c r="B225" s="39"/>
      <c r="C225" s="219" t="s">
        <v>150</v>
      </c>
      <c r="D225" s="219" t="s">
        <v>120</v>
      </c>
      <c r="E225" s="220" t="s">
        <v>268</v>
      </c>
      <c r="F225" s="221" t="s">
        <v>269</v>
      </c>
      <c r="G225" s="222" t="s">
        <v>265</v>
      </c>
      <c r="H225" s="223">
        <v>1</v>
      </c>
      <c r="I225" s="224"/>
      <c r="J225" s="225">
        <f>ROUND(I225*H225,2)</f>
        <v>0</v>
      </c>
      <c r="K225" s="226"/>
      <c r="L225" s="44"/>
      <c r="M225" s="227" t="s">
        <v>1</v>
      </c>
      <c r="N225" s="228" t="s">
        <v>38</v>
      </c>
      <c r="O225" s="91"/>
      <c r="P225" s="229">
        <f>O225*H225</f>
        <v>0</v>
      </c>
      <c r="Q225" s="229">
        <v>0</v>
      </c>
      <c r="R225" s="229">
        <f>Q225*H225</f>
        <v>0</v>
      </c>
      <c r="S225" s="229">
        <v>0</v>
      </c>
      <c r="T225" s="230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1" t="s">
        <v>124</v>
      </c>
      <c r="AT225" s="231" t="s">
        <v>120</v>
      </c>
      <c r="AU225" s="231" t="s">
        <v>81</v>
      </c>
      <c r="AY225" s="17" t="s">
        <v>117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17" t="s">
        <v>81</v>
      </c>
      <c r="BK225" s="232">
        <f>ROUND(I225*H225,2)</f>
        <v>0</v>
      </c>
      <c r="BL225" s="17" t="s">
        <v>124</v>
      </c>
      <c r="BM225" s="231" t="s">
        <v>270</v>
      </c>
    </row>
    <row r="226" s="2" customFormat="1">
      <c r="A226" s="38"/>
      <c r="B226" s="39"/>
      <c r="C226" s="40"/>
      <c r="D226" s="233" t="s">
        <v>125</v>
      </c>
      <c r="E226" s="40"/>
      <c r="F226" s="234" t="s">
        <v>269</v>
      </c>
      <c r="G226" s="40"/>
      <c r="H226" s="40"/>
      <c r="I226" s="235"/>
      <c r="J226" s="40"/>
      <c r="K226" s="40"/>
      <c r="L226" s="44"/>
      <c r="M226" s="236"/>
      <c r="N226" s="237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125</v>
      </c>
      <c r="AU226" s="17" t="s">
        <v>81</v>
      </c>
    </row>
    <row r="227" s="13" customFormat="1">
      <c r="A227" s="13"/>
      <c r="B227" s="243"/>
      <c r="C227" s="244"/>
      <c r="D227" s="233" t="s">
        <v>174</v>
      </c>
      <c r="E227" s="245" t="s">
        <v>1</v>
      </c>
      <c r="F227" s="246" t="s">
        <v>271</v>
      </c>
      <c r="G227" s="244"/>
      <c r="H227" s="245" t="s">
        <v>1</v>
      </c>
      <c r="I227" s="247"/>
      <c r="J227" s="244"/>
      <c r="K227" s="244"/>
      <c r="L227" s="248"/>
      <c r="M227" s="249"/>
      <c r="N227" s="250"/>
      <c r="O227" s="250"/>
      <c r="P227" s="250"/>
      <c r="Q227" s="250"/>
      <c r="R227" s="250"/>
      <c r="S227" s="250"/>
      <c r="T227" s="25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2" t="s">
        <v>174</v>
      </c>
      <c r="AU227" s="252" t="s">
        <v>81</v>
      </c>
      <c r="AV227" s="13" t="s">
        <v>81</v>
      </c>
      <c r="AW227" s="13" t="s">
        <v>30</v>
      </c>
      <c r="AX227" s="13" t="s">
        <v>73</v>
      </c>
      <c r="AY227" s="252" t="s">
        <v>117</v>
      </c>
    </row>
    <row r="228" s="14" customFormat="1">
      <c r="A228" s="14"/>
      <c r="B228" s="253"/>
      <c r="C228" s="254"/>
      <c r="D228" s="233" t="s">
        <v>174</v>
      </c>
      <c r="E228" s="255" t="s">
        <v>1</v>
      </c>
      <c r="F228" s="256" t="s">
        <v>81</v>
      </c>
      <c r="G228" s="254"/>
      <c r="H228" s="257">
        <v>1</v>
      </c>
      <c r="I228" s="258"/>
      <c r="J228" s="254"/>
      <c r="K228" s="254"/>
      <c r="L228" s="259"/>
      <c r="M228" s="260"/>
      <c r="N228" s="261"/>
      <c r="O228" s="261"/>
      <c r="P228" s="261"/>
      <c r="Q228" s="261"/>
      <c r="R228" s="261"/>
      <c r="S228" s="261"/>
      <c r="T228" s="26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3" t="s">
        <v>174</v>
      </c>
      <c r="AU228" s="263" t="s">
        <v>81</v>
      </c>
      <c r="AV228" s="14" t="s">
        <v>83</v>
      </c>
      <c r="AW228" s="14" t="s">
        <v>30</v>
      </c>
      <c r="AX228" s="14" t="s">
        <v>73</v>
      </c>
      <c r="AY228" s="263" t="s">
        <v>117</v>
      </c>
    </row>
    <row r="229" s="15" customFormat="1">
      <c r="A229" s="15"/>
      <c r="B229" s="264"/>
      <c r="C229" s="265"/>
      <c r="D229" s="233" t="s">
        <v>174</v>
      </c>
      <c r="E229" s="266" t="s">
        <v>1</v>
      </c>
      <c r="F229" s="267" t="s">
        <v>179</v>
      </c>
      <c r="G229" s="265"/>
      <c r="H229" s="268">
        <v>1</v>
      </c>
      <c r="I229" s="269"/>
      <c r="J229" s="265"/>
      <c r="K229" s="265"/>
      <c r="L229" s="270"/>
      <c r="M229" s="271"/>
      <c r="N229" s="272"/>
      <c r="O229" s="272"/>
      <c r="P229" s="272"/>
      <c r="Q229" s="272"/>
      <c r="R229" s="272"/>
      <c r="S229" s="272"/>
      <c r="T229" s="273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74" t="s">
        <v>174</v>
      </c>
      <c r="AU229" s="274" t="s">
        <v>81</v>
      </c>
      <c r="AV229" s="15" t="s">
        <v>124</v>
      </c>
      <c r="AW229" s="15" t="s">
        <v>30</v>
      </c>
      <c r="AX229" s="15" t="s">
        <v>81</v>
      </c>
      <c r="AY229" s="274" t="s">
        <v>117</v>
      </c>
    </row>
    <row r="230" s="2" customFormat="1" ht="24.15" customHeight="1">
      <c r="A230" s="38"/>
      <c r="B230" s="39"/>
      <c r="C230" s="275" t="s">
        <v>8</v>
      </c>
      <c r="D230" s="275" t="s">
        <v>208</v>
      </c>
      <c r="E230" s="276" t="s">
        <v>272</v>
      </c>
      <c r="F230" s="277" t="s">
        <v>273</v>
      </c>
      <c r="G230" s="278" t="s">
        <v>265</v>
      </c>
      <c r="H230" s="279">
        <v>1</v>
      </c>
      <c r="I230" s="280"/>
      <c r="J230" s="281">
        <f>ROUND(I230*H230,2)</f>
        <v>0</v>
      </c>
      <c r="K230" s="282"/>
      <c r="L230" s="283"/>
      <c r="M230" s="284" t="s">
        <v>1</v>
      </c>
      <c r="N230" s="285" t="s">
        <v>38</v>
      </c>
      <c r="O230" s="91"/>
      <c r="P230" s="229">
        <f>O230*H230</f>
        <v>0</v>
      </c>
      <c r="Q230" s="229">
        <v>0</v>
      </c>
      <c r="R230" s="229">
        <f>Q230*H230</f>
        <v>0</v>
      </c>
      <c r="S230" s="229">
        <v>0</v>
      </c>
      <c r="T230" s="230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1" t="s">
        <v>136</v>
      </c>
      <c r="AT230" s="231" t="s">
        <v>208</v>
      </c>
      <c r="AU230" s="231" t="s">
        <v>81</v>
      </c>
      <c r="AY230" s="17" t="s">
        <v>117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7" t="s">
        <v>81</v>
      </c>
      <c r="BK230" s="232">
        <f>ROUND(I230*H230,2)</f>
        <v>0</v>
      </c>
      <c r="BL230" s="17" t="s">
        <v>124</v>
      </c>
      <c r="BM230" s="231" t="s">
        <v>274</v>
      </c>
    </row>
    <row r="231" s="2" customFormat="1">
      <c r="A231" s="38"/>
      <c r="B231" s="39"/>
      <c r="C231" s="40"/>
      <c r="D231" s="233" t="s">
        <v>125</v>
      </c>
      <c r="E231" s="40"/>
      <c r="F231" s="234" t="s">
        <v>273</v>
      </c>
      <c r="G231" s="40"/>
      <c r="H231" s="40"/>
      <c r="I231" s="235"/>
      <c r="J231" s="40"/>
      <c r="K231" s="40"/>
      <c r="L231" s="44"/>
      <c r="M231" s="236"/>
      <c r="N231" s="237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125</v>
      </c>
      <c r="AU231" s="17" t="s">
        <v>81</v>
      </c>
    </row>
    <row r="232" s="13" customFormat="1">
      <c r="A232" s="13"/>
      <c r="B232" s="243"/>
      <c r="C232" s="244"/>
      <c r="D232" s="233" t="s">
        <v>174</v>
      </c>
      <c r="E232" s="245" t="s">
        <v>1</v>
      </c>
      <c r="F232" s="246" t="s">
        <v>271</v>
      </c>
      <c r="G232" s="244"/>
      <c r="H232" s="245" t="s">
        <v>1</v>
      </c>
      <c r="I232" s="247"/>
      <c r="J232" s="244"/>
      <c r="K232" s="244"/>
      <c r="L232" s="248"/>
      <c r="M232" s="249"/>
      <c r="N232" s="250"/>
      <c r="O232" s="250"/>
      <c r="P232" s="250"/>
      <c r="Q232" s="250"/>
      <c r="R232" s="250"/>
      <c r="S232" s="250"/>
      <c r="T232" s="25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2" t="s">
        <v>174</v>
      </c>
      <c r="AU232" s="252" t="s">
        <v>81</v>
      </c>
      <c r="AV232" s="13" t="s">
        <v>81</v>
      </c>
      <c r="AW232" s="13" t="s">
        <v>30</v>
      </c>
      <c r="AX232" s="13" t="s">
        <v>73</v>
      </c>
      <c r="AY232" s="252" t="s">
        <v>117</v>
      </c>
    </row>
    <row r="233" s="14" customFormat="1">
      <c r="A233" s="14"/>
      <c r="B233" s="253"/>
      <c r="C233" s="254"/>
      <c r="D233" s="233" t="s">
        <v>174</v>
      </c>
      <c r="E233" s="255" t="s">
        <v>1</v>
      </c>
      <c r="F233" s="256" t="s">
        <v>81</v>
      </c>
      <c r="G233" s="254"/>
      <c r="H233" s="257">
        <v>1</v>
      </c>
      <c r="I233" s="258"/>
      <c r="J233" s="254"/>
      <c r="K233" s="254"/>
      <c r="L233" s="259"/>
      <c r="M233" s="260"/>
      <c r="N233" s="261"/>
      <c r="O233" s="261"/>
      <c r="P233" s="261"/>
      <c r="Q233" s="261"/>
      <c r="R233" s="261"/>
      <c r="S233" s="261"/>
      <c r="T233" s="262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3" t="s">
        <v>174</v>
      </c>
      <c r="AU233" s="263" t="s">
        <v>81</v>
      </c>
      <c r="AV233" s="14" t="s">
        <v>83</v>
      </c>
      <c r="AW233" s="14" t="s">
        <v>30</v>
      </c>
      <c r="AX233" s="14" t="s">
        <v>73</v>
      </c>
      <c r="AY233" s="263" t="s">
        <v>117</v>
      </c>
    </row>
    <row r="234" s="15" customFormat="1">
      <c r="A234" s="15"/>
      <c r="B234" s="264"/>
      <c r="C234" s="265"/>
      <c r="D234" s="233" t="s">
        <v>174</v>
      </c>
      <c r="E234" s="266" t="s">
        <v>1</v>
      </c>
      <c r="F234" s="267" t="s">
        <v>179</v>
      </c>
      <c r="G234" s="265"/>
      <c r="H234" s="268">
        <v>1</v>
      </c>
      <c r="I234" s="269"/>
      <c r="J234" s="265"/>
      <c r="K234" s="265"/>
      <c r="L234" s="270"/>
      <c r="M234" s="271"/>
      <c r="N234" s="272"/>
      <c r="O234" s="272"/>
      <c r="P234" s="272"/>
      <c r="Q234" s="272"/>
      <c r="R234" s="272"/>
      <c r="S234" s="272"/>
      <c r="T234" s="273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74" t="s">
        <v>174</v>
      </c>
      <c r="AU234" s="274" t="s">
        <v>81</v>
      </c>
      <c r="AV234" s="15" t="s">
        <v>124</v>
      </c>
      <c r="AW234" s="15" t="s">
        <v>30</v>
      </c>
      <c r="AX234" s="15" t="s">
        <v>81</v>
      </c>
      <c r="AY234" s="274" t="s">
        <v>117</v>
      </c>
    </row>
    <row r="235" s="2" customFormat="1" ht="37.8" customHeight="1">
      <c r="A235" s="38"/>
      <c r="B235" s="39"/>
      <c r="C235" s="219" t="s">
        <v>234</v>
      </c>
      <c r="D235" s="219" t="s">
        <v>120</v>
      </c>
      <c r="E235" s="220" t="s">
        <v>275</v>
      </c>
      <c r="F235" s="221" t="s">
        <v>276</v>
      </c>
      <c r="G235" s="222" t="s">
        <v>182</v>
      </c>
      <c r="H235" s="223">
        <v>1.98</v>
      </c>
      <c r="I235" s="224"/>
      <c r="J235" s="225">
        <f>ROUND(I235*H235,2)</f>
        <v>0</v>
      </c>
      <c r="K235" s="226"/>
      <c r="L235" s="44"/>
      <c r="M235" s="227" t="s">
        <v>1</v>
      </c>
      <c r="N235" s="228" t="s">
        <v>38</v>
      </c>
      <c r="O235" s="91"/>
      <c r="P235" s="229">
        <f>O235*H235</f>
        <v>0</v>
      </c>
      <c r="Q235" s="229">
        <v>0</v>
      </c>
      <c r="R235" s="229">
        <f>Q235*H235</f>
        <v>0</v>
      </c>
      <c r="S235" s="229">
        <v>0</v>
      </c>
      <c r="T235" s="230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1" t="s">
        <v>124</v>
      </c>
      <c r="AT235" s="231" t="s">
        <v>120</v>
      </c>
      <c r="AU235" s="231" t="s">
        <v>81</v>
      </c>
      <c r="AY235" s="17" t="s">
        <v>117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7" t="s">
        <v>81</v>
      </c>
      <c r="BK235" s="232">
        <f>ROUND(I235*H235,2)</f>
        <v>0</v>
      </c>
      <c r="BL235" s="17" t="s">
        <v>124</v>
      </c>
      <c r="BM235" s="231" t="s">
        <v>277</v>
      </c>
    </row>
    <row r="236" s="2" customFormat="1">
      <c r="A236" s="38"/>
      <c r="B236" s="39"/>
      <c r="C236" s="40"/>
      <c r="D236" s="233" t="s">
        <v>125</v>
      </c>
      <c r="E236" s="40"/>
      <c r="F236" s="234" t="s">
        <v>278</v>
      </c>
      <c r="G236" s="40"/>
      <c r="H236" s="40"/>
      <c r="I236" s="235"/>
      <c r="J236" s="40"/>
      <c r="K236" s="40"/>
      <c r="L236" s="44"/>
      <c r="M236" s="236"/>
      <c r="N236" s="237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125</v>
      </c>
      <c r="AU236" s="17" t="s">
        <v>81</v>
      </c>
    </row>
    <row r="237" s="13" customFormat="1">
      <c r="A237" s="13"/>
      <c r="B237" s="243"/>
      <c r="C237" s="244"/>
      <c r="D237" s="233" t="s">
        <v>174</v>
      </c>
      <c r="E237" s="245" t="s">
        <v>1</v>
      </c>
      <c r="F237" s="246" t="s">
        <v>279</v>
      </c>
      <c r="G237" s="244"/>
      <c r="H237" s="245" t="s">
        <v>1</v>
      </c>
      <c r="I237" s="247"/>
      <c r="J237" s="244"/>
      <c r="K237" s="244"/>
      <c r="L237" s="248"/>
      <c r="M237" s="249"/>
      <c r="N237" s="250"/>
      <c r="O237" s="250"/>
      <c r="P237" s="250"/>
      <c r="Q237" s="250"/>
      <c r="R237" s="250"/>
      <c r="S237" s="250"/>
      <c r="T237" s="25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2" t="s">
        <v>174</v>
      </c>
      <c r="AU237" s="252" t="s">
        <v>81</v>
      </c>
      <c r="AV237" s="13" t="s">
        <v>81</v>
      </c>
      <c r="AW237" s="13" t="s">
        <v>30</v>
      </c>
      <c r="AX237" s="13" t="s">
        <v>73</v>
      </c>
      <c r="AY237" s="252" t="s">
        <v>117</v>
      </c>
    </row>
    <row r="238" s="13" customFormat="1">
      <c r="A238" s="13"/>
      <c r="B238" s="243"/>
      <c r="C238" s="244"/>
      <c r="D238" s="233" t="s">
        <v>174</v>
      </c>
      <c r="E238" s="245" t="s">
        <v>1</v>
      </c>
      <c r="F238" s="246" t="s">
        <v>280</v>
      </c>
      <c r="G238" s="244"/>
      <c r="H238" s="245" t="s">
        <v>1</v>
      </c>
      <c r="I238" s="247"/>
      <c r="J238" s="244"/>
      <c r="K238" s="244"/>
      <c r="L238" s="248"/>
      <c r="M238" s="249"/>
      <c r="N238" s="250"/>
      <c r="O238" s="250"/>
      <c r="P238" s="250"/>
      <c r="Q238" s="250"/>
      <c r="R238" s="250"/>
      <c r="S238" s="250"/>
      <c r="T238" s="25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2" t="s">
        <v>174</v>
      </c>
      <c r="AU238" s="252" t="s">
        <v>81</v>
      </c>
      <c r="AV238" s="13" t="s">
        <v>81</v>
      </c>
      <c r="AW238" s="13" t="s">
        <v>30</v>
      </c>
      <c r="AX238" s="13" t="s">
        <v>73</v>
      </c>
      <c r="AY238" s="252" t="s">
        <v>117</v>
      </c>
    </row>
    <row r="239" s="14" customFormat="1">
      <c r="A239" s="14"/>
      <c r="B239" s="253"/>
      <c r="C239" s="254"/>
      <c r="D239" s="233" t="s">
        <v>174</v>
      </c>
      <c r="E239" s="255" t="s">
        <v>1</v>
      </c>
      <c r="F239" s="256" t="s">
        <v>281</v>
      </c>
      <c r="G239" s="254"/>
      <c r="H239" s="257">
        <v>1.98</v>
      </c>
      <c r="I239" s="258"/>
      <c r="J239" s="254"/>
      <c r="K239" s="254"/>
      <c r="L239" s="259"/>
      <c r="M239" s="260"/>
      <c r="N239" s="261"/>
      <c r="O239" s="261"/>
      <c r="P239" s="261"/>
      <c r="Q239" s="261"/>
      <c r="R239" s="261"/>
      <c r="S239" s="261"/>
      <c r="T239" s="262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3" t="s">
        <v>174</v>
      </c>
      <c r="AU239" s="263" t="s">
        <v>81</v>
      </c>
      <c r="AV239" s="14" t="s">
        <v>83</v>
      </c>
      <c r="AW239" s="14" t="s">
        <v>30</v>
      </c>
      <c r="AX239" s="14" t="s">
        <v>73</v>
      </c>
      <c r="AY239" s="263" t="s">
        <v>117</v>
      </c>
    </row>
    <row r="240" s="15" customFormat="1">
      <c r="A240" s="15"/>
      <c r="B240" s="264"/>
      <c r="C240" s="265"/>
      <c r="D240" s="233" t="s">
        <v>174</v>
      </c>
      <c r="E240" s="266" t="s">
        <v>1</v>
      </c>
      <c r="F240" s="267" t="s">
        <v>179</v>
      </c>
      <c r="G240" s="265"/>
      <c r="H240" s="268">
        <v>1.98</v>
      </c>
      <c r="I240" s="269"/>
      <c r="J240" s="265"/>
      <c r="K240" s="265"/>
      <c r="L240" s="270"/>
      <c r="M240" s="271"/>
      <c r="N240" s="272"/>
      <c r="O240" s="272"/>
      <c r="P240" s="272"/>
      <c r="Q240" s="272"/>
      <c r="R240" s="272"/>
      <c r="S240" s="272"/>
      <c r="T240" s="273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74" t="s">
        <v>174</v>
      </c>
      <c r="AU240" s="274" t="s">
        <v>81</v>
      </c>
      <c r="AV240" s="15" t="s">
        <v>124</v>
      </c>
      <c r="AW240" s="15" t="s">
        <v>30</v>
      </c>
      <c r="AX240" s="15" t="s">
        <v>81</v>
      </c>
      <c r="AY240" s="274" t="s">
        <v>117</v>
      </c>
    </row>
    <row r="241" s="2" customFormat="1" ht="24.15" customHeight="1">
      <c r="A241" s="38"/>
      <c r="B241" s="39"/>
      <c r="C241" s="219" t="s">
        <v>282</v>
      </c>
      <c r="D241" s="219" t="s">
        <v>120</v>
      </c>
      <c r="E241" s="220" t="s">
        <v>283</v>
      </c>
      <c r="F241" s="221" t="s">
        <v>284</v>
      </c>
      <c r="G241" s="222" t="s">
        <v>182</v>
      </c>
      <c r="H241" s="223">
        <v>4.2240000000000002</v>
      </c>
      <c r="I241" s="224"/>
      <c r="J241" s="225">
        <f>ROUND(I241*H241,2)</f>
        <v>0</v>
      </c>
      <c r="K241" s="226"/>
      <c r="L241" s="44"/>
      <c r="M241" s="227" t="s">
        <v>1</v>
      </c>
      <c r="N241" s="228" t="s">
        <v>38</v>
      </c>
      <c r="O241" s="91"/>
      <c r="P241" s="229">
        <f>O241*H241</f>
        <v>0</v>
      </c>
      <c r="Q241" s="229">
        <v>0</v>
      </c>
      <c r="R241" s="229">
        <f>Q241*H241</f>
        <v>0</v>
      </c>
      <c r="S241" s="229">
        <v>0</v>
      </c>
      <c r="T241" s="230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1" t="s">
        <v>124</v>
      </c>
      <c r="AT241" s="231" t="s">
        <v>120</v>
      </c>
      <c r="AU241" s="231" t="s">
        <v>81</v>
      </c>
      <c r="AY241" s="17" t="s">
        <v>117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7" t="s">
        <v>81</v>
      </c>
      <c r="BK241" s="232">
        <f>ROUND(I241*H241,2)</f>
        <v>0</v>
      </c>
      <c r="BL241" s="17" t="s">
        <v>124</v>
      </c>
      <c r="BM241" s="231" t="s">
        <v>285</v>
      </c>
    </row>
    <row r="242" s="2" customFormat="1">
      <c r="A242" s="38"/>
      <c r="B242" s="39"/>
      <c r="C242" s="40"/>
      <c r="D242" s="233" t="s">
        <v>125</v>
      </c>
      <c r="E242" s="40"/>
      <c r="F242" s="234" t="s">
        <v>284</v>
      </c>
      <c r="G242" s="40"/>
      <c r="H242" s="40"/>
      <c r="I242" s="235"/>
      <c r="J242" s="40"/>
      <c r="K242" s="40"/>
      <c r="L242" s="44"/>
      <c r="M242" s="236"/>
      <c r="N242" s="237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125</v>
      </c>
      <c r="AU242" s="17" t="s">
        <v>81</v>
      </c>
    </row>
    <row r="243" s="13" customFormat="1">
      <c r="A243" s="13"/>
      <c r="B243" s="243"/>
      <c r="C243" s="244"/>
      <c r="D243" s="233" t="s">
        <v>174</v>
      </c>
      <c r="E243" s="245" t="s">
        <v>1</v>
      </c>
      <c r="F243" s="246" t="s">
        <v>286</v>
      </c>
      <c r="G243" s="244"/>
      <c r="H243" s="245" t="s">
        <v>1</v>
      </c>
      <c r="I243" s="247"/>
      <c r="J243" s="244"/>
      <c r="K243" s="244"/>
      <c r="L243" s="248"/>
      <c r="M243" s="249"/>
      <c r="N243" s="250"/>
      <c r="O243" s="250"/>
      <c r="P243" s="250"/>
      <c r="Q243" s="250"/>
      <c r="R243" s="250"/>
      <c r="S243" s="250"/>
      <c r="T243" s="25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2" t="s">
        <v>174</v>
      </c>
      <c r="AU243" s="252" t="s">
        <v>81</v>
      </c>
      <c r="AV243" s="13" t="s">
        <v>81</v>
      </c>
      <c r="AW243" s="13" t="s">
        <v>30</v>
      </c>
      <c r="AX243" s="13" t="s">
        <v>73</v>
      </c>
      <c r="AY243" s="252" t="s">
        <v>117</v>
      </c>
    </row>
    <row r="244" s="14" customFormat="1">
      <c r="A244" s="14"/>
      <c r="B244" s="253"/>
      <c r="C244" s="254"/>
      <c r="D244" s="233" t="s">
        <v>174</v>
      </c>
      <c r="E244" s="255" t="s">
        <v>1</v>
      </c>
      <c r="F244" s="256" t="s">
        <v>287</v>
      </c>
      <c r="G244" s="254"/>
      <c r="H244" s="257">
        <v>4.2240000000000002</v>
      </c>
      <c r="I244" s="258"/>
      <c r="J244" s="254"/>
      <c r="K244" s="254"/>
      <c r="L244" s="259"/>
      <c r="M244" s="260"/>
      <c r="N244" s="261"/>
      <c r="O244" s="261"/>
      <c r="P244" s="261"/>
      <c r="Q244" s="261"/>
      <c r="R244" s="261"/>
      <c r="S244" s="261"/>
      <c r="T244" s="26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3" t="s">
        <v>174</v>
      </c>
      <c r="AU244" s="263" t="s">
        <v>81</v>
      </c>
      <c r="AV244" s="14" t="s">
        <v>83</v>
      </c>
      <c r="AW244" s="14" t="s">
        <v>30</v>
      </c>
      <c r="AX244" s="14" t="s">
        <v>73</v>
      </c>
      <c r="AY244" s="263" t="s">
        <v>117</v>
      </c>
    </row>
    <row r="245" s="15" customFormat="1">
      <c r="A245" s="15"/>
      <c r="B245" s="264"/>
      <c r="C245" s="265"/>
      <c r="D245" s="233" t="s">
        <v>174</v>
      </c>
      <c r="E245" s="266" t="s">
        <v>1</v>
      </c>
      <c r="F245" s="267" t="s">
        <v>179</v>
      </c>
      <c r="G245" s="265"/>
      <c r="H245" s="268">
        <v>4.2240000000000002</v>
      </c>
      <c r="I245" s="269"/>
      <c r="J245" s="265"/>
      <c r="K245" s="265"/>
      <c r="L245" s="270"/>
      <c r="M245" s="271"/>
      <c r="N245" s="272"/>
      <c r="O245" s="272"/>
      <c r="P245" s="272"/>
      <c r="Q245" s="272"/>
      <c r="R245" s="272"/>
      <c r="S245" s="272"/>
      <c r="T245" s="273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74" t="s">
        <v>174</v>
      </c>
      <c r="AU245" s="274" t="s">
        <v>81</v>
      </c>
      <c r="AV245" s="15" t="s">
        <v>124</v>
      </c>
      <c r="AW245" s="15" t="s">
        <v>30</v>
      </c>
      <c r="AX245" s="15" t="s">
        <v>81</v>
      </c>
      <c r="AY245" s="274" t="s">
        <v>117</v>
      </c>
    </row>
    <row r="246" s="2" customFormat="1" ht="24.15" customHeight="1">
      <c r="A246" s="38"/>
      <c r="B246" s="39"/>
      <c r="C246" s="219" t="s">
        <v>240</v>
      </c>
      <c r="D246" s="219" t="s">
        <v>120</v>
      </c>
      <c r="E246" s="220" t="s">
        <v>288</v>
      </c>
      <c r="F246" s="221" t="s">
        <v>289</v>
      </c>
      <c r="G246" s="222" t="s">
        <v>182</v>
      </c>
      <c r="H246" s="223">
        <v>4.2240000000000002</v>
      </c>
      <c r="I246" s="224"/>
      <c r="J246" s="225">
        <f>ROUND(I246*H246,2)</f>
        <v>0</v>
      </c>
      <c r="K246" s="226"/>
      <c r="L246" s="44"/>
      <c r="M246" s="227" t="s">
        <v>1</v>
      </c>
      <c r="N246" s="228" t="s">
        <v>38</v>
      </c>
      <c r="O246" s="91"/>
      <c r="P246" s="229">
        <f>O246*H246</f>
        <v>0</v>
      </c>
      <c r="Q246" s="229">
        <v>0</v>
      </c>
      <c r="R246" s="229">
        <f>Q246*H246</f>
        <v>0</v>
      </c>
      <c r="S246" s="229">
        <v>0</v>
      </c>
      <c r="T246" s="230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1" t="s">
        <v>124</v>
      </c>
      <c r="AT246" s="231" t="s">
        <v>120</v>
      </c>
      <c r="AU246" s="231" t="s">
        <v>81</v>
      </c>
      <c r="AY246" s="17" t="s">
        <v>117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7" t="s">
        <v>81</v>
      </c>
      <c r="BK246" s="232">
        <f>ROUND(I246*H246,2)</f>
        <v>0</v>
      </c>
      <c r="BL246" s="17" t="s">
        <v>124</v>
      </c>
      <c r="BM246" s="231" t="s">
        <v>290</v>
      </c>
    </row>
    <row r="247" s="2" customFormat="1">
      <c r="A247" s="38"/>
      <c r="B247" s="39"/>
      <c r="C247" s="40"/>
      <c r="D247" s="233" t="s">
        <v>125</v>
      </c>
      <c r="E247" s="40"/>
      <c r="F247" s="234" t="s">
        <v>289</v>
      </c>
      <c r="G247" s="40"/>
      <c r="H247" s="40"/>
      <c r="I247" s="235"/>
      <c r="J247" s="40"/>
      <c r="K247" s="40"/>
      <c r="L247" s="44"/>
      <c r="M247" s="236"/>
      <c r="N247" s="237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125</v>
      </c>
      <c r="AU247" s="17" t="s">
        <v>81</v>
      </c>
    </row>
    <row r="248" s="13" customFormat="1">
      <c r="A248" s="13"/>
      <c r="B248" s="243"/>
      <c r="C248" s="244"/>
      <c r="D248" s="233" t="s">
        <v>174</v>
      </c>
      <c r="E248" s="245" t="s">
        <v>1</v>
      </c>
      <c r="F248" s="246" t="s">
        <v>291</v>
      </c>
      <c r="G248" s="244"/>
      <c r="H248" s="245" t="s">
        <v>1</v>
      </c>
      <c r="I248" s="247"/>
      <c r="J248" s="244"/>
      <c r="K248" s="244"/>
      <c r="L248" s="248"/>
      <c r="M248" s="249"/>
      <c r="N248" s="250"/>
      <c r="O248" s="250"/>
      <c r="P248" s="250"/>
      <c r="Q248" s="250"/>
      <c r="R248" s="250"/>
      <c r="S248" s="250"/>
      <c r="T248" s="25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2" t="s">
        <v>174</v>
      </c>
      <c r="AU248" s="252" t="s">
        <v>81</v>
      </c>
      <c r="AV248" s="13" t="s">
        <v>81</v>
      </c>
      <c r="AW248" s="13" t="s">
        <v>30</v>
      </c>
      <c r="AX248" s="13" t="s">
        <v>73</v>
      </c>
      <c r="AY248" s="252" t="s">
        <v>117</v>
      </c>
    </row>
    <row r="249" s="14" customFormat="1">
      <c r="A249" s="14"/>
      <c r="B249" s="253"/>
      <c r="C249" s="254"/>
      <c r="D249" s="233" t="s">
        <v>174</v>
      </c>
      <c r="E249" s="255" t="s">
        <v>1</v>
      </c>
      <c r="F249" s="256" t="s">
        <v>287</v>
      </c>
      <c r="G249" s="254"/>
      <c r="H249" s="257">
        <v>4.2240000000000002</v>
      </c>
      <c r="I249" s="258"/>
      <c r="J249" s="254"/>
      <c r="K249" s="254"/>
      <c r="L249" s="259"/>
      <c r="M249" s="260"/>
      <c r="N249" s="261"/>
      <c r="O249" s="261"/>
      <c r="P249" s="261"/>
      <c r="Q249" s="261"/>
      <c r="R249" s="261"/>
      <c r="S249" s="261"/>
      <c r="T249" s="26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3" t="s">
        <v>174</v>
      </c>
      <c r="AU249" s="263" t="s">
        <v>81</v>
      </c>
      <c r="AV249" s="14" t="s">
        <v>83</v>
      </c>
      <c r="AW249" s="14" t="s">
        <v>30</v>
      </c>
      <c r="AX249" s="14" t="s">
        <v>73</v>
      </c>
      <c r="AY249" s="263" t="s">
        <v>117</v>
      </c>
    </row>
    <row r="250" s="15" customFormat="1">
      <c r="A250" s="15"/>
      <c r="B250" s="264"/>
      <c r="C250" s="265"/>
      <c r="D250" s="233" t="s">
        <v>174</v>
      </c>
      <c r="E250" s="266" t="s">
        <v>1</v>
      </c>
      <c r="F250" s="267" t="s">
        <v>179</v>
      </c>
      <c r="G250" s="265"/>
      <c r="H250" s="268">
        <v>4.2240000000000002</v>
      </c>
      <c r="I250" s="269"/>
      <c r="J250" s="265"/>
      <c r="K250" s="265"/>
      <c r="L250" s="270"/>
      <c r="M250" s="271"/>
      <c r="N250" s="272"/>
      <c r="O250" s="272"/>
      <c r="P250" s="272"/>
      <c r="Q250" s="272"/>
      <c r="R250" s="272"/>
      <c r="S250" s="272"/>
      <c r="T250" s="273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74" t="s">
        <v>174</v>
      </c>
      <c r="AU250" s="274" t="s">
        <v>81</v>
      </c>
      <c r="AV250" s="15" t="s">
        <v>124</v>
      </c>
      <c r="AW250" s="15" t="s">
        <v>30</v>
      </c>
      <c r="AX250" s="15" t="s">
        <v>81</v>
      </c>
      <c r="AY250" s="274" t="s">
        <v>117</v>
      </c>
    </row>
    <row r="251" s="2" customFormat="1" ht="24.15" customHeight="1">
      <c r="A251" s="38"/>
      <c r="B251" s="39"/>
      <c r="C251" s="219" t="s">
        <v>292</v>
      </c>
      <c r="D251" s="219" t="s">
        <v>120</v>
      </c>
      <c r="E251" s="220" t="s">
        <v>293</v>
      </c>
      <c r="F251" s="221" t="s">
        <v>294</v>
      </c>
      <c r="G251" s="222" t="s">
        <v>182</v>
      </c>
      <c r="H251" s="223">
        <v>8.4480000000000004</v>
      </c>
      <c r="I251" s="224"/>
      <c r="J251" s="225">
        <f>ROUND(I251*H251,2)</f>
        <v>0</v>
      </c>
      <c r="K251" s="226"/>
      <c r="L251" s="44"/>
      <c r="M251" s="227" t="s">
        <v>1</v>
      </c>
      <c r="N251" s="228" t="s">
        <v>38</v>
      </c>
      <c r="O251" s="91"/>
      <c r="P251" s="229">
        <f>O251*H251</f>
        <v>0</v>
      </c>
      <c r="Q251" s="229">
        <v>0</v>
      </c>
      <c r="R251" s="229">
        <f>Q251*H251</f>
        <v>0</v>
      </c>
      <c r="S251" s="229">
        <v>0</v>
      </c>
      <c r="T251" s="230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1" t="s">
        <v>124</v>
      </c>
      <c r="AT251" s="231" t="s">
        <v>120</v>
      </c>
      <c r="AU251" s="231" t="s">
        <v>81</v>
      </c>
      <c r="AY251" s="17" t="s">
        <v>117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7" t="s">
        <v>81</v>
      </c>
      <c r="BK251" s="232">
        <f>ROUND(I251*H251,2)</f>
        <v>0</v>
      </c>
      <c r="BL251" s="17" t="s">
        <v>124</v>
      </c>
      <c r="BM251" s="231" t="s">
        <v>295</v>
      </c>
    </row>
    <row r="252" s="2" customFormat="1">
      <c r="A252" s="38"/>
      <c r="B252" s="39"/>
      <c r="C252" s="40"/>
      <c r="D252" s="233" t="s">
        <v>125</v>
      </c>
      <c r="E252" s="40"/>
      <c r="F252" s="234" t="s">
        <v>294</v>
      </c>
      <c r="G252" s="40"/>
      <c r="H252" s="40"/>
      <c r="I252" s="235"/>
      <c r="J252" s="40"/>
      <c r="K252" s="40"/>
      <c r="L252" s="44"/>
      <c r="M252" s="236"/>
      <c r="N252" s="237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125</v>
      </c>
      <c r="AU252" s="17" t="s">
        <v>81</v>
      </c>
    </row>
    <row r="253" s="13" customFormat="1">
      <c r="A253" s="13"/>
      <c r="B253" s="243"/>
      <c r="C253" s="244"/>
      <c r="D253" s="233" t="s">
        <v>174</v>
      </c>
      <c r="E253" s="245" t="s">
        <v>1</v>
      </c>
      <c r="F253" s="246" t="s">
        <v>296</v>
      </c>
      <c r="G253" s="244"/>
      <c r="H253" s="245" t="s">
        <v>1</v>
      </c>
      <c r="I253" s="247"/>
      <c r="J253" s="244"/>
      <c r="K253" s="244"/>
      <c r="L253" s="248"/>
      <c r="M253" s="249"/>
      <c r="N253" s="250"/>
      <c r="O253" s="250"/>
      <c r="P253" s="250"/>
      <c r="Q253" s="250"/>
      <c r="R253" s="250"/>
      <c r="S253" s="250"/>
      <c r="T253" s="25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2" t="s">
        <v>174</v>
      </c>
      <c r="AU253" s="252" t="s">
        <v>81</v>
      </c>
      <c r="AV253" s="13" t="s">
        <v>81</v>
      </c>
      <c r="AW253" s="13" t="s">
        <v>30</v>
      </c>
      <c r="AX253" s="13" t="s">
        <v>73</v>
      </c>
      <c r="AY253" s="252" t="s">
        <v>117</v>
      </c>
    </row>
    <row r="254" s="14" customFormat="1">
      <c r="A254" s="14"/>
      <c r="B254" s="253"/>
      <c r="C254" s="254"/>
      <c r="D254" s="233" t="s">
        <v>174</v>
      </c>
      <c r="E254" s="255" t="s">
        <v>1</v>
      </c>
      <c r="F254" s="256" t="s">
        <v>297</v>
      </c>
      <c r="G254" s="254"/>
      <c r="H254" s="257">
        <v>8.4480000000000004</v>
      </c>
      <c r="I254" s="258"/>
      <c r="J254" s="254"/>
      <c r="K254" s="254"/>
      <c r="L254" s="259"/>
      <c r="M254" s="260"/>
      <c r="N254" s="261"/>
      <c r="O254" s="261"/>
      <c r="P254" s="261"/>
      <c r="Q254" s="261"/>
      <c r="R254" s="261"/>
      <c r="S254" s="261"/>
      <c r="T254" s="262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3" t="s">
        <v>174</v>
      </c>
      <c r="AU254" s="263" t="s">
        <v>81</v>
      </c>
      <c r="AV254" s="14" t="s">
        <v>83</v>
      </c>
      <c r="AW254" s="14" t="s">
        <v>30</v>
      </c>
      <c r="AX254" s="14" t="s">
        <v>73</v>
      </c>
      <c r="AY254" s="263" t="s">
        <v>117</v>
      </c>
    </row>
    <row r="255" s="15" customFormat="1">
      <c r="A255" s="15"/>
      <c r="B255" s="264"/>
      <c r="C255" s="265"/>
      <c r="D255" s="233" t="s">
        <v>174</v>
      </c>
      <c r="E255" s="266" t="s">
        <v>1</v>
      </c>
      <c r="F255" s="267" t="s">
        <v>179</v>
      </c>
      <c r="G255" s="265"/>
      <c r="H255" s="268">
        <v>8.4480000000000004</v>
      </c>
      <c r="I255" s="269"/>
      <c r="J255" s="265"/>
      <c r="K255" s="265"/>
      <c r="L255" s="270"/>
      <c r="M255" s="271"/>
      <c r="N255" s="272"/>
      <c r="O255" s="272"/>
      <c r="P255" s="272"/>
      <c r="Q255" s="272"/>
      <c r="R255" s="272"/>
      <c r="S255" s="272"/>
      <c r="T255" s="273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74" t="s">
        <v>174</v>
      </c>
      <c r="AU255" s="274" t="s">
        <v>81</v>
      </c>
      <c r="AV255" s="15" t="s">
        <v>124</v>
      </c>
      <c r="AW255" s="15" t="s">
        <v>30</v>
      </c>
      <c r="AX255" s="15" t="s">
        <v>81</v>
      </c>
      <c r="AY255" s="274" t="s">
        <v>117</v>
      </c>
    </row>
    <row r="256" s="2" customFormat="1" ht="14.4" customHeight="1">
      <c r="A256" s="38"/>
      <c r="B256" s="39"/>
      <c r="C256" s="219" t="s">
        <v>244</v>
      </c>
      <c r="D256" s="219" t="s">
        <v>120</v>
      </c>
      <c r="E256" s="220" t="s">
        <v>298</v>
      </c>
      <c r="F256" s="221" t="s">
        <v>299</v>
      </c>
      <c r="G256" s="222" t="s">
        <v>182</v>
      </c>
      <c r="H256" s="223">
        <v>21.774000000000001</v>
      </c>
      <c r="I256" s="224"/>
      <c r="J256" s="225">
        <f>ROUND(I256*H256,2)</f>
        <v>0</v>
      </c>
      <c r="K256" s="226"/>
      <c r="L256" s="44"/>
      <c r="M256" s="227" t="s">
        <v>1</v>
      </c>
      <c r="N256" s="228" t="s">
        <v>38</v>
      </c>
      <c r="O256" s="91"/>
      <c r="P256" s="229">
        <f>O256*H256</f>
        <v>0</v>
      </c>
      <c r="Q256" s="229">
        <v>0</v>
      </c>
      <c r="R256" s="229">
        <f>Q256*H256</f>
        <v>0</v>
      </c>
      <c r="S256" s="229">
        <v>0</v>
      </c>
      <c r="T256" s="230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1" t="s">
        <v>124</v>
      </c>
      <c r="AT256" s="231" t="s">
        <v>120</v>
      </c>
      <c r="AU256" s="231" t="s">
        <v>81</v>
      </c>
      <c r="AY256" s="17" t="s">
        <v>117</v>
      </c>
      <c r="BE256" s="232">
        <f>IF(N256="základní",J256,0)</f>
        <v>0</v>
      </c>
      <c r="BF256" s="232">
        <f>IF(N256="snížená",J256,0)</f>
        <v>0</v>
      </c>
      <c r="BG256" s="232">
        <f>IF(N256="zákl. přenesená",J256,0)</f>
        <v>0</v>
      </c>
      <c r="BH256" s="232">
        <f>IF(N256="sníž. přenesená",J256,0)</f>
        <v>0</v>
      </c>
      <c r="BI256" s="232">
        <f>IF(N256="nulová",J256,0)</f>
        <v>0</v>
      </c>
      <c r="BJ256" s="17" t="s">
        <v>81</v>
      </c>
      <c r="BK256" s="232">
        <f>ROUND(I256*H256,2)</f>
        <v>0</v>
      </c>
      <c r="BL256" s="17" t="s">
        <v>124</v>
      </c>
      <c r="BM256" s="231" t="s">
        <v>300</v>
      </c>
    </row>
    <row r="257" s="2" customFormat="1">
      <c r="A257" s="38"/>
      <c r="B257" s="39"/>
      <c r="C257" s="40"/>
      <c r="D257" s="233" t="s">
        <v>125</v>
      </c>
      <c r="E257" s="40"/>
      <c r="F257" s="234" t="s">
        <v>299</v>
      </c>
      <c r="G257" s="40"/>
      <c r="H257" s="40"/>
      <c r="I257" s="235"/>
      <c r="J257" s="40"/>
      <c r="K257" s="40"/>
      <c r="L257" s="44"/>
      <c r="M257" s="236"/>
      <c r="N257" s="237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125</v>
      </c>
      <c r="AU257" s="17" t="s">
        <v>81</v>
      </c>
    </row>
    <row r="258" s="13" customFormat="1">
      <c r="A258" s="13"/>
      <c r="B258" s="243"/>
      <c r="C258" s="244"/>
      <c r="D258" s="233" t="s">
        <v>174</v>
      </c>
      <c r="E258" s="245" t="s">
        <v>1</v>
      </c>
      <c r="F258" s="246" t="s">
        <v>301</v>
      </c>
      <c r="G258" s="244"/>
      <c r="H258" s="245" t="s">
        <v>1</v>
      </c>
      <c r="I258" s="247"/>
      <c r="J258" s="244"/>
      <c r="K258" s="244"/>
      <c r="L258" s="248"/>
      <c r="M258" s="249"/>
      <c r="N258" s="250"/>
      <c r="O258" s="250"/>
      <c r="P258" s="250"/>
      <c r="Q258" s="250"/>
      <c r="R258" s="250"/>
      <c r="S258" s="250"/>
      <c r="T258" s="25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2" t="s">
        <v>174</v>
      </c>
      <c r="AU258" s="252" t="s">
        <v>81</v>
      </c>
      <c r="AV258" s="13" t="s">
        <v>81</v>
      </c>
      <c r="AW258" s="13" t="s">
        <v>30</v>
      </c>
      <c r="AX258" s="13" t="s">
        <v>73</v>
      </c>
      <c r="AY258" s="252" t="s">
        <v>117</v>
      </c>
    </row>
    <row r="259" s="14" customFormat="1">
      <c r="A259" s="14"/>
      <c r="B259" s="253"/>
      <c r="C259" s="254"/>
      <c r="D259" s="233" t="s">
        <v>174</v>
      </c>
      <c r="E259" s="255" t="s">
        <v>1</v>
      </c>
      <c r="F259" s="256" t="s">
        <v>302</v>
      </c>
      <c r="G259" s="254"/>
      <c r="H259" s="257">
        <v>21.774000000000001</v>
      </c>
      <c r="I259" s="258"/>
      <c r="J259" s="254"/>
      <c r="K259" s="254"/>
      <c r="L259" s="259"/>
      <c r="M259" s="260"/>
      <c r="N259" s="261"/>
      <c r="O259" s="261"/>
      <c r="P259" s="261"/>
      <c r="Q259" s="261"/>
      <c r="R259" s="261"/>
      <c r="S259" s="261"/>
      <c r="T259" s="26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63" t="s">
        <v>174</v>
      </c>
      <c r="AU259" s="263" t="s">
        <v>81</v>
      </c>
      <c r="AV259" s="14" t="s">
        <v>83</v>
      </c>
      <c r="AW259" s="14" t="s">
        <v>30</v>
      </c>
      <c r="AX259" s="14" t="s">
        <v>73</v>
      </c>
      <c r="AY259" s="263" t="s">
        <v>117</v>
      </c>
    </row>
    <row r="260" s="15" customFormat="1">
      <c r="A260" s="15"/>
      <c r="B260" s="264"/>
      <c r="C260" s="265"/>
      <c r="D260" s="233" t="s">
        <v>174</v>
      </c>
      <c r="E260" s="266" t="s">
        <v>1</v>
      </c>
      <c r="F260" s="267" t="s">
        <v>179</v>
      </c>
      <c r="G260" s="265"/>
      <c r="H260" s="268">
        <v>21.774000000000001</v>
      </c>
      <c r="I260" s="269"/>
      <c r="J260" s="265"/>
      <c r="K260" s="265"/>
      <c r="L260" s="270"/>
      <c r="M260" s="271"/>
      <c r="N260" s="272"/>
      <c r="O260" s="272"/>
      <c r="P260" s="272"/>
      <c r="Q260" s="272"/>
      <c r="R260" s="272"/>
      <c r="S260" s="272"/>
      <c r="T260" s="273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74" t="s">
        <v>174</v>
      </c>
      <c r="AU260" s="274" t="s">
        <v>81</v>
      </c>
      <c r="AV260" s="15" t="s">
        <v>124</v>
      </c>
      <c r="AW260" s="15" t="s">
        <v>30</v>
      </c>
      <c r="AX260" s="15" t="s">
        <v>81</v>
      </c>
      <c r="AY260" s="274" t="s">
        <v>117</v>
      </c>
    </row>
    <row r="261" s="2" customFormat="1" ht="14.4" customHeight="1">
      <c r="A261" s="38"/>
      <c r="B261" s="39"/>
      <c r="C261" s="219" t="s">
        <v>7</v>
      </c>
      <c r="D261" s="219" t="s">
        <v>120</v>
      </c>
      <c r="E261" s="220" t="s">
        <v>303</v>
      </c>
      <c r="F261" s="221" t="s">
        <v>304</v>
      </c>
      <c r="G261" s="222" t="s">
        <v>194</v>
      </c>
      <c r="H261" s="223">
        <v>0.084000000000000005</v>
      </c>
      <c r="I261" s="224"/>
      <c r="J261" s="225">
        <f>ROUND(I261*H261,2)</f>
        <v>0</v>
      </c>
      <c r="K261" s="226"/>
      <c r="L261" s="44"/>
      <c r="M261" s="227" t="s">
        <v>1</v>
      </c>
      <c r="N261" s="228" t="s">
        <v>38</v>
      </c>
      <c r="O261" s="91"/>
      <c r="P261" s="229">
        <f>O261*H261</f>
        <v>0</v>
      </c>
      <c r="Q261" s="229">
        <v>0</v>
      </c>
      <c r="R261" s="229">
        <f>Q261*H261</f>
        <v>0</v>
      </c>
      <c r="S261" s="229">
        <v>0</v>
      </c>
      <c r="T261" s="230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1" t="s">
        <v>124</v>
      </c>
      <c r="AT261" s="231" t="s">
        <v>120</v>
      </c>
      <c r="AU261" s="231" t="s">
        <v>81</v>
      </c>
      <c r="AY261" s="17" t="s">
        <v>117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17" t="s">
        <v>81</v>
      </c>
      <c r="BK261" s="232">
        <f>ROUND(I261*H261,2)</f>
        <v>0</v>
      </c>
      <c r="BL261" s="17" t="s">
        <v>124</v>
      </c>
      <c r="BM261" s="231" t="s">
        <v>305</v>
      </c>
    </row>
    <row r="262" s="2" customFormat="1">
      <c r="A262" s="38"/>
      <c r="B262" s="39"/>
      <c r="C262" s="40"/>
      <c r="D262" s="233" t="s">
        <v>125</v>
      </c>
      <c r="E262" s="40"/>
      <c r="F262" s="234" t="s">
        <v>306</v>
      </c>
      <c r="G262" s="40"/>
      <c r="H262" s="40"/>
      <c r="I262" s="235"/>
      <c r="J262" s="40"/>
      <c r="K262" s="40"/>
      <c r="L262" s="44"/>
      <c r="M262" s="236"/>
      <c r="N262" s="237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125</v>
      </c>
      <c r="AU262" s="17" t="s">
        <v>81</v>
      </c>
    </row>
    <row r="263" s="13" customFormat="1">
      <c r="A263" s="13"/>
      <c r="B263" s="243"/>
      <c r="C263" s="244"/>
      <c r="D263" s="233" t="s">
        <v>174</v>
      </c>
      <c r="E263" s="245" t="s">
        <v>1</v>
      </c>
      <c r="F263" s="246" t="s">
        <v>307</v>
      </c>
      <c r="G263" s="244"/>
      <c r="H263" s="245" t="s">
        <v>1</v>
      </c>
      <c r="I263" s="247"/>
      <c r="J263" s="244"/>
      <c r="K263" s="244"/>
      <c r="L263" s="248"/>
      <c r="M263" s="249"/>
      <c r="N263" s="250"/>
      <c r="O263" s="250"/>
      <c r="P263" s="250"/>
      <c r="Q263" s="250"/>
      <c r="R263" s="250"/>
      <c r="S263" s="250"/>
      <c r="T263" s="25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2" t="s">
        <v>174</v>
      </c>
      <c r="AU263" s="252" t="s">
        <v>81</v>
      </c>
      <c r="AV263" s="13" t="s">
        <v>81</v>
      </c>
      <c r="AW263" s="13" t="s">
        <v>30</v>
      </c>
      <c r="AX263" s="13" t="s">
        <v>73</v>
      </c>
      <c r="AY263" s="252" t="s">
        <v>117</v>
      </c>
    </row>
    <row r="264" s="14" customFormat="1">
      <c r="A264" s="14"/>
      <c r="B264" s="253"/>
      <c r="C264" s="254"/>
      <c r="D264" s="233" t="s">
        <v>174</v>
      </c>
      <c r="E264" s="255" t="s">
        <v>1</v>
      </c>
      <c r="F264" s="256" t="s">
        <v>308</v>
      </c>
      <c r="G264" s="254"/>
      <c r="H264" s="257">
        <v>0.084000000000000005</v>
      </c>
      <c r="I264" s="258"/>
      <c r="J264" s="254"/>
      <c r="K264" s="254"/>
      <c r="L264" s="259"/>
      <c r="M264" s="260"/>
      <c r="N264" s="261"/>
      <c r="O264" s="261"/>
      <c r="P264" s="261"/>
      <c r="Q264" s="261"/>
      <c r="R264" s="261"/>
      <c r="S264" s="261"/>
      <c r="T264" s="262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63" t="s">
        <v>174</v>
      </c>
      <c r="AU264" s="263" t="s">
        <v>81</v>
      </c>
      <c r="AV264" s="14" t="s">
        <v>83</v>
      </c>
      <c r="AW264" s="14" t="s">
        <v>30</v>
      </c>
      <c r="AX264" s="14" t="s">
        <v>73</v>
      </c>
      <c r="AY264" s="263" t="s">
        <v>117</v>
      </c>
    </row>
    <row r="265" s="15" customFormat="1">
      <c r="A265" s="15"/>
      <c r="B265" s="264"/>
      <c r="C265" s="265"/>
      <c r="D265" s="233" t="s">
        <v>174</v>
      </c>
      <c r="E265" s="266" t="s">
        <v>1</v>
      </c>
      <c r="F265" s="267" t="s">
        <v>179</v>
      </c>
      <c r="G265" s="265"/>
      <c r="H265" s="268">
        <v>0.084000000000000005</v>
      </c>
      <c r="I265" s="269"/>
      <c r="J265" s="265"/>
      <c r="K265" s="265"/>
      <c r="L265" s="270"/>
      <c r="M265" s="271"/>
      <c r="N265" s="272"/>
      <c r="O265" s="272"/>
      <c r="P265" s="272"/>
      <c r="Q265" s="272"/>
      <c r="R265" s="272"/>
      <c r="S265" s="272"/>
      <c r="T265" s="273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74" t="s">
        <v>174</v>
      </c>
      <c r="AU265" s="274" t="s">
        <v>81</v>
      </c>
      <c r="AV265" s="15" t="s">
        <v>124</v>
      </c>
      <c r="AW265" s="15" t="s">
        <v>30</v>
      </c>
      <c r="AX265" s="15" t="s">
        <v>81</v>
      </c>
      <c r="AY265" s="274" t="s">
        <v>117</v>
      </c>
    </row>
    <row r="266" s="2" customFormat="1" ht="14.4" customHeight="1">
      <c r="A266" s="38"/>
      <c r="B266" s="39"/>
      <c r="C266" s="219" t="s">
        <v>249</v>
      </c>
      <c r="D266" s="219" t="s">
        <v>120</v>
      </c>
      <c r="E266" s="220" t="s">
        <v>309</v>
      </c>
      <c r="F266" s="221" t="s">
        <v>310</v>
      </c>
      <c r="G266" s="222" t="s">
        <v>182</v>
      </c>
      <c r="H266" s="223">
        <v>21.774000000000001</v>
      </c>
      <c r="I266" s="224"/>
      <c r="J266" s="225">
        <f>ROUND(I266*H266,2)</f>
        <v>0</v>
      </c>
      <c r="K266" s="226"/>
      <c r="L266" s="44"/>
      <c r="M266" s="227" t="s">
        <v>1</v>
      </c>
      <c r="N266" s="228" t="s">
        <v>38</v>
      </c>
      <c r="O266" s="91"/>
      <c r="P266" s="229">
        <f>O266*H266</f>
        <v>0</v>
      </c>
      <c r="Q266" s="229">
        <v>0</v>
      </c>
      <c r="R266" s="229">
        <f>Q266*H266</f>
        <v>0</v>
      </c>
      <c r="S266" s="229">
        <v>0</v>
      </c>
      <c r="T266" s="230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1" t="s">
        <v>124</v>
      </c>
      <c r="AT266" s="231" t="s">
        <v>120</v>
      </c>
      <c r="AU266" s="231" t="s">
        <v>81</v>
      </c>
      <c r="AY266" s="17" t="s">
        <v>117</v>
      </c>
      <c r="BE266" s="232">
        <f>IF(N266="základní",J266,0)</f>
        <v>0</v>
      </c>
      <c r="BF266" s="232">
        <f>IF(N266="snížená",J266,0)</f>
        <v>0</v>
      </c>
      <c r="BG266" s="232">
        <f>IF(N266="zákl. přenesená",J266,0)</f>
        <v>0</v>
      </c>
      <c r="BH266" s="232">
        <f>IF(N266="sníž. přenesená",J266,0)</f>
        <v>0</v>
      </c>
      <c r="BI266" s="232">
        <f>IF(N266="nulová",J266,0)</f>
        <v>0</v>
      </c>
      <c r="BJ266" s="17" t="s">
        <v>81</v>
      </c>
      <c r="BK266" s="232">
        <f>ROUND(I266*H266,2)</f>
        <v>0</v>
      </c>
      <c r="BL266" s="17" t="s">
        <v>124</v>
      </c>
      <c r="BM266" s="231" t="s">
        <v>311</v>
      </c>
    </row>
    <row r="267" s="2" customFormat="1">
      <c r="A267" s="38"/>
      <c r="B267" s="39"/>
      <c r="C267" s="40"/>
      <c r="D267" s="233" t="s">
        <v>125</v>
      </c>
      <c r="E267" s="40"/>
      <c r="F267" s="234" t="s">
        <v>310</v>
      </c>
      <c r="G267" s="40"/>
      <c r="H267" s="40"/>
      <c r="I267" s="235"/>
      <c r="J267" s="40"/>
      <c r="K267" s="40"/>
      <c r="L267" s="44"/>
      <c r="M267" s="236"/>
      <c r="N267" s="237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125</v>
      </c>
      <c r="AU267" s="17" t="s">
        <v>81</v>
      </c>
    </row>
    <row r="268" s="13" customFormat="1">
      <c r="A268" s="13"/>
      <c r="B268" s="243"/>
      <c r="C268" s="244"/>
      <c r="D268" s="233" t="s">
        <v>174</v>
      </c>
      <c r="E268" s="245" t="s">
        <v>1</v>
      </c>
      <c r="F268" s="246" t="s">
        <v>312</v>
      </c>
      <c r="G268" s="244"/>
      <c r="H268" s="245" t="s">
        <v>1</v>
      </c>
      <c r="I268" s="247"/>
      <c r="J268" s="244"/>
      <c r="K268" s="244"/>
      <c r="L268" s="248"/>
      <c r="M268" s="249"/>
      <c r="N268" s="250"/>
      <c r="O268" s="250"/>
      <c r="P268" s="250"/>
      <c r="Q268" s="250"/>
      <c r="R268" s="250"/>
      <c r="S268" s="250"/>
      <c r="T268" s="25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2" t="s">
        <v>174</v>
      </c>
      <c r="AU268" s="252" t="s">
        <v>81</v>
      </c>
      <c r="AV268" s="13" t="s">
        <v>81</v>
      </c>
      <c r="AW268" s="13" t="s">
        <v>30</v>
      </c>
      <c r="AX268" s="13" t="s">
        <v>73</v>
      </c>
      <c r="AY268" s="252" t="s">
        <v>117</v>
      </c>
    </row>
    <row r="269" s="14" customFormat="1">
      <c r="A269" s="14"/>
      <c r="B269" s="253"/>
      <c r="C269" s="254"/>
      <c r="D269" s="233" t="s">
        <v>174</v>
      </c>
      <c r="E269" s="255" t="s">
        <v>1</v>
      </c>
      <c r="F269" s="256" t="s">
        <v>313</v>
      </c>
      <c r="G269" s="254"/>
      <c r="H269" s="257">
        <v>21.774000000000001</v>
      </c>
      <c r="I269" s="258"/>
      <c r="J269" s="254"/>
      <c r="K269" s="254"/>
      <c r="L269" s="259"/>
      <c r="M269" s="260"/>
      <c r="N269" s="261"/>
      <c r="O269" s="261"/>
      <c r="P269" s="261"/>
      <c r="Q269" s="261"/>
      <c r="R269" s="261"/>
      <c r="S269" s="261"/>
      <c r="T269" s="262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63" t="s">
        <v>174</v>
      </c>
      <c r="AU269" s="263" t="s">
        <v>81</v>
      </c>
      <c r="AV269" s="14" t="s">
        <v>83</v>
      </c>
      <c r="AW269" s="14" t="s">
        <v>30</v>
      </c>
      <c r="AX269" s="14" t="s">
        <v>73</v>
      </c>
      <c r="AY269" s="263" t="s">
        <v>117</v>
      </c>
    </row>
    <row r="270" s="15" customFormat="1">
      <c r="A270" s="15"/>
      <c r="B270" s="264"/>
      <c r="C270" s="265"/>
      <c r="D270" s="233" t="s">
        <v>174</v>
      </c>
      <c r="E270" s="266" t="s">
        <v>1</v>
      </c>
      <c r="F270" s="267" t="s">
        <v>179</v>
      </c>
      <c r="G270" s="265"/>
      <c r="H270" s="268">
        <v>21.774000000000001</v>
      </c>
      <c r="I270" s="269"/>
      <c r="J270" s="265"/>
      <c r="K270" s="265"/>
      <c r="L270" s="270"/>
      <c r="M270" s="271"/>
      <c r="N270" s="272"/>
      <c r="O270" s="272"/>
      <c r="P270" s="272"/>
      <c r="Q270" s="272"/>
      <c r="R270" s="272"/>
      <c r="S270" s="272"/>
      <c r="T270" s="273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74" t="s">
        <v>174</v>
      </c>
      <c r="AU270" s="274" t="s">
        <v>81</v>
      </c>
      <c r="AV270" s="15" t="s">
        <v>124</v>
      </c>
      <c r="AW270" s="15" t="s">
        <v>30</v>
      </c>
      <c r="AX270" s="15" t="s">
        <v>81</v>
      </c>
      <c r="AY270" s="274" t="s">
        <v>117</v>
      </c>
    </row>
    <row r="271" s="2" customFormat="1" ht="14.4" customHeight="1">
      <c r="A271" s="38"/>
      <c r="B271" s="39"/>
      <c r="C271" s="219" t="s">
        <v>314</v>
      </c>
      <c r="D271" s="219" t="s">
        <v>120</v>
      </c>
      <c r="E271" s="220" t="s">
        <v>315</v>
      </c>
      <c r="F271" s="221" t="s">
        <v>316</v>
      </c>
      <c r="G271" s="222" t="s">
        <v>182</v>
      </c>
      <c r="H271" s="223">
        <v>17.928999999999998</v>
      </c>
      <c r="I271" s="224"/>
      <c r="J271" s="225">
        <f>ROUND(I271*H271,2)</f>
        <v>0</v>
      </c>
      <c r="K271" s="226"/>
      <c r="L271" s="44"/>
      <c r="M271" s="227" t="s">
        <v>1</v>
      </c>
      <c r="N271" s="228" t="s">
        <v>38</v>
      </c>
      <c r="O271" s="91"/>
      <c r="P271" s="229">
        <f>O271*H271</f>
        <v>0</v>
      </c>
      <c r="Q271" s="229">
        <v>0</v>
      </c>
      <c r="R271" s="229">
        <f>Q271*H271</f>
        <v>0</v>
      </c>
      <c r="S271" s="229">
        <v>0</v>
      </c>
      <c r="T271" s="230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31" t="s">
        <v>124</v>
      </c>
      <c r="AT271" s="231" t="s">
        <v>120</v>
      </c>
      <c r="AU271" s="231" t="s">
        <v>81</v>
      </c>
      <c r="AY271" s="17" t="s">
        <v>117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17" t="s">
        <v>81</v>
      </c>
      <c r="BK271" s="232">
        <f>ROUND(I271*H271,2)</f>
        <v>0</v>
      </c>
      <c r="BL271" s="17" t="s">
        <v>124</v>
      </c>
      <c r="BM271" s="231" t="s">
        <v>317</v>
      </c>
    </row>
    <row r="272" s="2" customFormat="1">
      <c r="A272" s="38"/>
      <c r="B272" s="39"/>
      <c r="C272" s="40"/>
      <c r="D272" s="233" t="s">
        <v>125</v>
      </c>
      <c r="E272" s="40"/>
      <c r="F272" s="234" t="s">
        <v>316</v>
      </c>
      <c r="G272" s="40"/>
      <c r="H272" s="40"/>
      <c r="I272" s="235"/>
      <c r="J272" s="40"/>
      <c r="K272" s="40"/>
      <c r="L272" s="44"/>
      <c r="M272" s="236"/>
      <c r="N272" s="237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125</v>
      </c>
      <c r="AU272" s="17" t="s">
        <v>81</v>
      </c>
    </row>
    <row r="273" s="13" customFormat="1">
      <c r="A273" s="13"/>
      <c r="B273" s="243"/>
      <c r="C273" s="244"/>
      <c r="D273" s="233" t="s">
        <v>174</v>
      </c>
      <c r="E273" s="245" t="s">
        <v>1</v>
      </c>
      <c r="F273" s="246" t="s">
        <v>318</v>
      </c>
      <c r="G273" s="244"/>
      <c r="H273" s="245" t="s">
        <v>1</v>
      </c>
      <c r="I273" s="247"/>
      <c r="J273" s="244"/>
      <c r="K273" s="244"/>
      <c r="L273" s="248"/>
      <c r="M273" s="249"/>
      <c r="N273" s="250"/>
      <c r="O273" s="250"/>
      <c r="P273" s="250"/>
      <c r="Q273" s="250"/>
      <c r="R273" s="250"/>
      <c r="S273" s="250"/>
      <c r="T273" s="251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2" t="s">
        <v>174</v>
      </c>
      <c r="AU273" s="252" t="s">
        <v>81</v>
      </c>
      <c r="AV273" s="13" t="s">
        <v>81</v>
      </c>
      <c r="AW273" s="13" t="s">
        <v>30</v>
      </c>
      <c r="AX273" s="13" t="s">
        <v>73</v>
      </c>
      <c r="AY273" s="252" t="s">
        <v>117</v>
      </c>
    </row>
    <row r="274" s="14" customFormat="1">
      <c r="A274" s="14"/>
      <c r="B274" s="253"/>
      <c r="C274" s="254"/>
      <c r="D274" s="233" t="s">
        <v>174</v>
      </c>
      <c r="E274" s="255" t="s">
        <v>1</v>
      </c>
      <c r="F274" s="256" t="s">
        <v>319</v>
      </c>
      <c r="G274" s="254"/>
      <c r="H274" s="257">
        <v>17.928999999999998</v>
      </c>
      <c r="I274" s="258"/>
      <c r="J274" s="254"/>
      <c r="K274" s="254"/>
      <c r="L274" s="259"/>
      <c r="M274" s="260"/>
      <c r="N274" s="261"/>
      <c r="O274" s="261"/>
      <c r="P274" s="261"/>
      <c r="Q274" s="261"/>
      <c r="R274" s="261"/>
      <c r="S274" s="261"/>
      <c r="T274" s="262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63" t="s">
        <v>174</v>
      </c>
      <c r="AU274" s="263" t="s">
        <v>81</v>
      </c>
      <c r="AV274" s="14" t="s">
        <v>83</v>
      </c>
      <c r="AW274" s="14" t="s">
        <v>30</v>
      </c>
      <c r="AX274" s="14" t="s">
        <v>73</v>
      </c>
      <c r="AY274" s="263" t="s">
        <v>117</v>
      </c>
    </row>
    <row r="275" s="15" customFormat="1">
      <c r="A275" s="15"/>
      <c r="B275" s="264"/>
      <c r="C275" s="265"/>
      <c r="D275" s="233" t="s">
        <v>174</v>
      </c>
      <c r="E275" s="266" t="s">
        <v>1</v>
      </c>
      <c r="F275" s="267" t="s">
        <v>179</v>
      </c>
      <c r="G275" s="265"/>
      <c r="H275" s="268">
        <v>17.928999999999998</v>
      </c>
      <c r="I275" s="269"/>
      <c r="J275" s="265"/>
      <c r="K275" s="265"/>
      <c r="L275" s="270"/>
      <c r="M275" s="271"/>
      <c r="N275" s="272"/>
      <c r="O275" s="272"/>
      <c r="P275" s="272"/>
      <c r="Q275" s="272"/>
      <c r="R275" s="272"/>
      <c r="S275" s="272"/>
      <c r="T275" s="273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74" t="s">
        <v>174</v>
      </c>
      <c r="AU275" s="274" t="s">
        <v>81</v>
      </c>
      <c r="AV275" s="15" t="s">
        <v>124</v>
      </c>
      <c r="AW275" s="15" t="s">
        <v>30</v>
      </c>
      <c r="AX275" s="15" t="s">
        <v>81</v>
      </c>
      <c r="AY275" s="274" t="s">
        <v>117</v>
      </c>
    </row>
    <row r="276" s="2" customFormat="1" ht="24.15" customHeight="1">
      <c r="A276" s="38"/>
      <c r="B276" s="39"/>
      <c r="C276" s="219" t="s">
        <v>254</v>
      </c>
      <c r="D276" s="219" t="s">
        <v>120</v>
      </c>
      <c r="E276" s="220" t="s">
        <v>320</v>
      </c>
      <c r="F276" s="221" t="s">
        <v>321</v>
      </c>
      <c r="G276" s="222" t="s">
        <v>182</v>
      </c>
      <c r="H276" s="223">
        <v>1.8</v>
      </c>
      <c r="I276" s="224"/>
      <c r="J276" s="225">
        <f>ROUND(I276*H276,2)</f>
        <v>0</v>
      </c>
      <c r="K276" s="226"/>
      <c r="L276" s="44"/>
      <c r="M276" s="227" t="s">
        <v>1</v>
      </c>
      <c r="N276" s="228" t="s">
        <v>38</v>
      </c>
      <c r="O276" s="91"/>
      <c r="P276" s="229">
        <f>O276*H276</f>
        <v>0</v>
      </c>
      <c r="Q276" s="229">
        <v>0</v>
      </c>
      <c r="R276" s="229">
        <f>Q276*H276</f>
        <v>0</v>
      </c>
      <c r="S276" s="229">
        <v>0</v>
      </c>
      <c r="T276" s="230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1" t="s">
        <v>124</v>
      </c>
      <c r="AT276" s="231" t="s">
        <v>120</v>
      </c>
      <c r="AU276" s="231" t="s">
        <v>81</v>
      </c>
      <c r="AY276" s="17" t="s">
        <v>117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17" t="s">
        <v>81</v>
      </c>
      <c r="BK276" s="232">
        <f>ROUND(I276*H276,2)</f>
        <v>0</v>
      </c>
      <c r="BL276" s="17" t="s">
        <v>124</v>
      </c>
      <c r="BM276" s="231" t="s">
        <v>322</v>
      </c>
    </row>
    <row r="277" s="2" customFormat="1">
      <c r="A277" s="38"/>
      <c r="B277" s="39"/>
      <c r="C277" s="40"/>
      <c r="D277" s="233" t="s">
        <v>125</v>
      </c>
      <c r="E277" s="40"/>
      <c r="F277" s="234" t="s">
        <v>321</v>
      </c>
      <c r="G277" s="40"/>
      <c r="H277" s="40"/>
      <c r="I277" s="235"/>
      <c r="J277" s="40"/>
      <c r="K277" s="40"/>
      <c r="L277" s="44"/>
      <c r="M277" s="236"/>
      <c r="N277" s="237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125</v>
      </c>
      <c r="AU277" s="17" t="s">
        <v>81</v>
      </c>
    </row>
    <row r="278" s="13" customFormat="1">
      <c r="A278" s="13"/>
      <c r="B278" s="243"/>
      <c r="C278" s="244"/>
      <c r="D278" s="233" t="s">
        <v>174</v>
      </c>
      <c r="E278" s="245" t="s">
        <v>1</v>
      </c>
      <c r="F278" s="246" t="s">
        <v>323</v>
      </c>
      <c r="G278" s="244"/>
      <c r="H278" s="245" t="s">
        <v>1</v>
      </c>
      <c r="I278" s="247"/>
      <c r="J278" s="244"/>
      <c r="K278" s="244"/>
      <c r="L278" s="248"/>
      <c r="M278" s="249"/>
      <c r="N278" s="250"/>
      <c r="O278" s="250"/>
      <c r="P278" s="250"/>
      <c r="Q278" s="250"/>
      <c r="R278" s="250"/>
      <c r="S278" s="250"/>
      <c r="T278" s="251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2" t="s">
        <v>174</v>
      </c>
      <c r="AU278" s="252" t="s">
        <v>81</v>
      </c>
      <c r="AV278" s="13" t="s">
        <v>81</v>
      </c>
      <c r="AW278" s="13" t="s">
        <v>30</v>
      </c>
      <c r="AX278" s="13" t="s">
        <v>73</v>
      </c>
      <c r="AY278" s="252" t="s">
        <v>117</v>
      </c>
    </row>
    <row r="279" s="14" customFormat="1">
      <c r="A279" s="14"/>
      <c r="B279" s="253"/>
      <c r="C279" s="254"/>
      <c r="D279" s="233" t="s">
        <v>174</v>
      </c>
      <c r="E279" s="255" t="s">
        <v>1</v>
      </c>
      <c r="F279" s="256" t="s">
        <v>184</v>
      </c>
      <c r="G279" s="254"/>
      <c r="H279" s="257">
        <v>1.8</v>
      </c>
      <c r="I279" s="258"/>
      <c r="J279" s="254"/>
      <c r="K279" s="254"/>
      <c r="L279" s="259"/>
      <c r="M279" s="260"/>
      <c r="N279" s="261"/>
      <c r="O279" s="261"/>
      <c r="P279" s="261"/>
      <c r="Q279" s="261"/>
      <c r="R279" s="261"/>
      <c r="S279" s="261"/>
      <c r="T279" s="262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3" t="s">
        <v>174</v>
      </c>
      <c r="AU279" s="263" t="s">
        <v>81</v>
      </c>
      <c r="AV279" s="14" t="s">
        <v>83</v>
      </c>
      <c r="AW279" s="14" t="s">
        <v>30</v>
      </c>
      <c r="AX279" s="14" t="s">
        <v>73</v>
      </c>
      <c r="AY279" s="263" t="s">
        <v>117</v>
      </c>
    </row>
    <row r="280" s="15" customFormat="1">
      <c r="A280" s="15"/>
      <c r="B280" s="264"/>
      <c r="C280" s="265"/>
      <c r="D280" s="233" t="s">
        <v>174</v>
      </c>
      <c r="E280" s="266" t="s">
        <v>1</v>
      </c>
      <c r="F280" s="267" t="s">
        <v>179</v>
      </c>
      <c r="G280" s="265"/>
      <c r="H280" s="268">
        <v>1.8</v>
      </c>
      <c r="I280" s="269"/>
      <c r="J280" s="265"/>
      <c r="K280" s="265"/>
      <c r="L280" s="270"/>
      <c r="M280" s="271"/>
      <c r="N280" s="272"/>
      <c r="O280" s="272"/>
      <c r="P280" s="272"/>
      <c r="Q280" s="272"/>
      <c r="R280" s="272"/>
      <c r="S280" s="272"/>
      <c r="T280" s="273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74" t="s">
        <v>174</v>
      </c>
      <c r="AU280" s="274" t="s">
        <v>81</v>
      </c>
      <c r="AV280" s="15" t="s">
        <v>124</v>
      </c>
      <c r="AW280" s="15" t="s">
        <v>30</v>
      </c>
      <c r="AX280" s="15" t="s">
        <v>81</v>
      </c>
      <c r="AY280" s="274" t="s">
        <v>117</v>
      </c>
    </row>
    <row r="281" s="2" customFormat="1" ht="24.15" customHeight="1">
      <c r="A281" s="38"/>
      <c r="B281" s="39"/>
      <c r="C281" s="219" t="s">
        <v>324</v>
      </c>
      <c r="D281" s="219" t="s">
        <v>120</v>
      </c>
      <c r="E281" s="220" t="s">
        <v>325</v>
      </c>
      <c r="F281" s="221" t="s">
        <v>326</v>
      </c>
      <c r="G281" s="222" t="s">
        <v>182</v>
      </c>
      <c r="H281" s="223">
        <v>16.545000000000002</v>
      </c>
      <c r="I281" s="224"/>
      <c r="J281" s="225">
        <f>ROUND(I281*H281,2)</f>
        <v>0</v>
      </c>
      <c r="K281" s="226"/>
      <c r="L281" s="44"/>
      <c r="M281" s="227" t="s">
        <v>1</v>
      </c>
      <c r="N281" s="228" t="s">
        <v>38</v>
      </c>
      <c r="O281" s="91"/>
      <c r="P281" s="229">
        <f>O281*H281</f>
        <v>0</v>
      </c>
      <c r="Q281" s="229">
        <v>0</v>
      </c>
      <c r="R281" s="229">
        <f>Q281*H281</f>
        <v>0</v>
      </c>
      <c r="S281" s="229">
        <v>0</v>
      </c>
      <c r="T281" s="230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31" t="s">
        <v>124</v>
      </c>
      <c r="AT281" s="231" t="s">
        <v>120</v>
      </c>
      <c r="AU281" s="231" t="s">
        <v>81</v>
      </c>
      <c r="AY281" s="17" t="s">
        <v>117</v>
      </c>
      <c r="BE281" s="232">
        <f>IF(N281="základní",J281,0)</f>
        <v>0</v>
      </c>
      <c r="BF281" s="232">
        <f>IF(N281="snížená",J281,0)</f>
        <v>0</v>
      </c>
      <c r="BG281" s="232">
        <f>IF(N281="zákl. přenesená",J281,0)</f>
        <v>0</v>
      </c>
      <c r="BH281" s="232">
        <f>IF(N281="sníž. přenesená",J281,0)</f>
        <v>0</v>
      </c>
      <c r="BI281" s="232">
        <f>IF(N281="nulová",J281,0)</f>
        <v>0</v>
      </c>
      <c r="BJ281" s="17" t="s">
        <v>81</v>
      </c>
      <c r="BK281" s="232">
        <f>ROUND(I281*H281,2)</f>
        <v>0</v>
      </c>
      <c r="BL281" s="17" t="s">
        <v>124</v>
      </c>
      <c r="BM281" s="231" t="s">
        <v>327</v>
      </c>
    </row>
    <row r="282" s="2" customFormat="1">
      <c r="A282" s="38"/>
      <c r="B282" s="39"/>
      <c r="C282" s="40"/>
      <c r="D282" s="233" t="s">
        <v>125</v>
      </c>
      <c r="E282" s="40"/>
      <c r="F282" s="234" t="s">
        <v>326</v>
      </c>
      <c r="G282" s="40"/>
      <c r="H282" s="40"/>
      <c r="I282" s="235"/>
      <c r="J282" s="40"/>
      <c r="K282" s="40"/>
      <c r="L282" s="44"/>
      <c r="M282" s="236"/>
      <c r="N282" s="237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125</v>
      </c>
      <c r="AU282" s="17" t="s">
        <v>81</v>
      </c>
    </row>
    <row r="283" s="13" customFormat="1">
      <c r="A283" s="13"/>
      <c r="B283" s="243"/>
      <c r="C283" s="244"/>
      <c r="D283" s="233" t="s">
        <v>174</v>
      </c>
      <c r="E283" s="245" t="s">
        <v>1</v>
      </c>
      <c r="F283" s="246" t="s">
        <v>328</v>
      </c>
      <c r="G283" s="244"/>
      <c r="H283" s="245" t="s">
        <v>1</v>
      </c>
      <c r="I283" s="247"/>
      <c r="J283" s="244"/>
      <c r="K283" s="244"/>
      <c r="L283" s="248"/>
      <c r="M283" s="249"/>
      <c r="N283" s="250"/>
      <c r="O283" s="250"/>
      <c r="P283" s="250"/>
      <c r="Q283" s="250"/>
      <c r="R283" s="250"/>
      <c r="S283" s="250"/>
      <c r="T283" s="251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2" t="s">
        <v>174</v>
      </c>
      <c r="AU283" s="252" t="s">
        <v>81</v>
      </c>
      <c r="AV283" s="13" t="s">
        <v>81</v>
      </c>
      <c r="AW283" s="13" t="s">
        <v>30</v>
      </c>
      <c r="AX283" s="13" t="s">
        <v>73</v>
      </c>
      <c r="AY283" s="252" t="s">
        <v>117</v>
      </c>
    </row>
    <row r="284" s="14" customFormat="1">
      <c r="A284" s="14"/>
      <c r="B284" s="253"/>
      <c r="C284" s="254"/>
      <c r="D284" s="233" t="s">
        <v>174</v>
      </c>
      <c r="E284" s="255" t="s">
        <v>1</v>
      </c>
      <c r="F284" s="256" t="s">
        <v>329</v>
      </c>
      <c r="G284" s="254"/>
      <c r="H284" s="257">
        <v>16.545000000000002</v>
      </c>
      <c r="I284" s="258"/>
      <c r="J284" s="254"/>
      <c r="K284" s="254"/>
      <c r="L284" s="259"/>
      <c r="M284" s="260"/>
      <c r="N284" s="261"/>
      <c r="O284" s="261"/>
      <c r="P284" s="261"/>
      <c r="Q284" s="261"/>
      <c r="R284" s="261"/>
      <c r="S284" s="261"/>
      <c r="T284" s="262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3" t="s">
        <v>174</v>
      </c>
      <c r="AU284" s="263" t="s">
        <v>81</v>
      </c>
      <c r="AV284" s="14" t="s">
        <v>83</v>
      </c>
      <c r="AW284" s="14" t="s">
        <v>30</v>
      </c>
      <c r="AX284" s="14" t="s">
        <v>73</v>
      </c>
      <c r="AY284" s="263" t="s">
        <v>117</v>
      </c>
    </row>
    <row r="285" s="15" customFormat="1">
      <c r="A285" s="15"/>
      <c r="B285" s="264"/>
      <c r="C285" s="265"/>
      <c r="D285" s="233" t="s">
        <v>174</v>
      </c>
      <c r="E285" s="266" t="s">
        <v>1</v>
      </c>
      <c r="F285" s="267" t="s">
        <v>179</v>
      </c>
      <c r="G285" s="265"/>
      <c r="H285" s="268">
        <v>16.545000000000002</v>
      </c>
      <c r="I285" s="269"/>
      <c r="J285" s="265"/>
      <c r="K285" s="265"/>
      <c r="L285" s="270"/>
      <c r="M285" s="271"/>
      <c r="N285" s="272"/>
      <c r="O285" s="272"/>
      <c r="P285" s="272"/>
      <c r="Q285" s="272"/>
      <c r="R285" s="272"/>
      <c r="S285" s="272"/>
      <c r="T285" s="273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74" t="s">
        <v>174</v>
      </c>
      <c r="AU285" s="274" t="s">
        <v>81</v>
      </c>
      <c r="AV285" s="15" t="s">
        <v>124</v>
      </c>
      <c r="AW285" s="15" t="s">
        <v>30</v>
      </c>
      <c r="AX285" s="15" t="s">
        <v>81</v>
      </c>
      <c r="AY285" s="274" t="s">
        <v>117</v>
      </c>
    </row>
    <row r="286" s="12" customFormat="1" ht="25.92" customHeight="1">
      <c r="A286" s="12"/>
      <c r="B286" s="203"/>
      <c r="C286" s="204"/>
      <c r="D286" s="205" t="s">
        <v>72</v>
      </c>
      <c r="E286" s="206" t="s">
        <v>330</v>
      </c>
      <c r="F286" s="206" t="s">
        <v>331</v>
      </c>
      <c r="G286" s="204"/>
      <c r="H286" s="204"/>
      <c r="I286" s="207"/>
      <c r="J286" s="208">
        <f>BK286</f>
        <v>0</v>
      </c>
      <c r="K286" s="204"/>
      <c r="L286" s="209"/>
      <c r="M286" s="210"/>
      <c r="N286" s="211"/>
      <c r="O286" s="211"/>
      <c r="P286" s="212">
        <f>SUM(P287:P419)</f>
        <v>0</v>
      </c>
      <c r="Q286" s="211"/>
      <c r="R286" s="212">
        <f>SUM(R287:R419)</f>
        <v>0</v>
      </c>
      <c r="S286" s="211"/>
      <c r="T286" s="213">
        <f>SUM(T287:T419)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14" t="s">
        <v>81</v>
      </c>
      <c r="AT286" s="215" t="s">
        <v>72</v>
      </c>
      <c r="AU286" s="215" t="s">
        <v>73</v>
      </c>
      <c r="AY286" s="214" t="s">
        <v>117</v>
      </c>
      <c r="BK286" s="216">
        <f>SUM(BK287:BK419)</f>
        <v>0</v>
      </c>
    </row>
    <row r="287" s="2" customFormat="1" ht="14.4" customHeight="1">
      <c r="A287" s="38"/>
      <c r="B287" s="39"/>
      <c r="C287" s="219" t="s">
        <v>261</v>
      </c>
      <c r="D287" s="219" t="s">
        <v>120</v>
      </c>
      <c r="E287" s="220" t="s">
        <v>332</v>
      </c>
      <c r="F287" s="221" t="s">
        <v>333</v>
      </c>
      <c r="G287" s="222" t="s">
        <v>182</v>
      </c>
      <c r="H287" s="223">
        <v>96.417000000000002</v>
      </c>
      <c r="I287" s="224"/>
      <c r="J287" s="225">
        <f>ROUND(I287*H287,2)</f>
        <v>0</v>
      </c>
      <c r="K287" s="226"/>
      <c r="L287" s="44"/>
      <c r="M287" s="227" t="s">
        <v>1</v>
      </c>
      <c r="N287" s="228" t="s">
        <v>38</v>
      </c>
      <c r="O287" s="91"/>
      <c r="P287" s="229">
        <f>O287*H287</f>
        <v>0</v>
      </c>
      <c r="Q287" s="229">
        <v>0</v>
      </c>
      <c r="R287" s="229">
        <f>Q287*H287</f>
        <v>0</v>
      </c>
      <c r="S287" s="229">
        <v>0</v>
      </c>
      <c r="T287" s="230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31" t="s">
        <v>124</v>
      </c>
      <c r="AT287" s="231" t="s">
        <v>120</v>
      </c>
      <c r="AU287" s="231" t="s">
        <v>81</v>
      </c>
      <c r="AY287" s="17" t="s">
        <v>117</v>
      </c>
      <c r="BE287" s="232">
        <f>IF(N287="základní",J287,0)</f>
        <v>0</v>
      </c>
      <c r="BF287" s="232">
        <f>IF(N287="snížená",J287,0)</f>
        <v>0</v>
      </c>
      <c r="BG287" s="232">
        <f>IF(N287="zákl. přenesená",J287,0)</f>
        <v>0</v>
      </c>
      <c r="BH287" s="232">
        <f>IF(N287="sníž. přenesená",J287,0)</f>
        <v>0</v>
      </c>
      <c r="BI287" s="232">
        <f>IF(N287="nulová",J287,0)</f>
        <v>0</v>
      </c>
      <c r="BJ287" s="17" t="s">
        <v>81</v>
      </c>
      <c r="BK287" s="232">
        <f>ROUND(I287*H287,2)</f>
        <v>0</v>
      </c>
      <c r="BL287" s="17" t="s">
        <v>124</v>
      </c>
      <c r="BM287" s="231" t="s">
        <v>334</v>
      </c>
    </row>
    <row r="288" s="2" customFormat="1">
      <c r="A288" s="38"/>
      <c r="B288" s="39"/>
      <c r="C288" s="40"/>
      <c r="D288" s="233" t="s">
        <v>125</v>
      </c>
      <c r="E288" s="40"/>
      <c r="F288" s="234" t="s">
        <v>333</v>
      </c>
      <c r="G288" s="40"/>
      <c r="H288" s="40"/>
      <c r="I288" s="235"/>
      <c r="J288" s="40"/>
      <c r="K288" s="40"/>
      <c r="L288" s="44"/>
      <c r="M288" s="236"/>
      <c r="N288" s="237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125</v>
      </c>
      <c r="AU288" s="17" t="s">
        <v>81</v>
      </c>
    </row>
    <row r="289" s="13" customFormat="1">
      <c r="A289" s="13"/>
      <c r="B289" s="243"/>
      <c r="C289" s="244"/>
      <c r="D289" s="233" t="s">
        <v>174</v>
      </c>
      <c r="E289" s="245" t="s">
        <v>1</v>
      </c>
      <c r="F289" s="246" t="s">
        <v>335</v>
      </c>
      <c r="G289" s="244"/>
      <c r="H289" s="245" t="s">
        <v>1</v>
      </c>
      <c r="I289" s="247"/>
      <c r="J289" s="244"/>
      <c r="K289" s="244"/>
      <c r="L289" s="248"/>
      <c r="M289" s="249"/>
      <c r="N289" s="250"/>
      <c r="O289" s="250"/>
      <c r="P289" s="250"/>
      <c r="Q289" s="250"/>
      <c r="R289" s="250"/>
      <c r="S289" s="250"/>
      <c r="T289" s="251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2" t="s">
        <v>174</v>
      </c>
      <c r="AU289" s="252" t="s">
        <v>81</v>
      </c>
      <c r="AV289" s="13" t="s">
        <v>81</v>
      </c>
      <c r="AW289" s="13" t="s">
        <v>30</v>
      </c>
      <c r="AX289" s="13" t="s">
        <v>73</v>
      </c>
      <c r="AY289" s="252" t="s">
        <v>117</v>
      </c>
    </row>
    <row r="290" s="14" customFormat="1">
      <c r="A290" s="14"/>
      <c r="B290" s="253"/>
      <c r="C290" s="254"/>
      <c r="D290" s="233" t="s">
        <v>174</v>
      </c>
      <c r="E290" s="255" t="s">
        <v>1</v>
      </c>
      <c r="F290" s="256" t="s">
        <v>336</v>
      </c>
      <c r="G290" s="254"/>
      <c r="H290" s="257">
        <v>3.2930000000000001</v>
      </c>
      <c r="I290" s="258"/>
      <c r="J290" s="254"/>
      <c r="K290" s="254"/>
      <c r="L290" s="259"/>
      <c r="M290" s="260"/>
      <c r="N290" s="261"/>
      <c r="O290" s="261"/>
      <c r="P290" s="261"/>
      <c r="Q290" s="261"/>
      <c r="R290" s="261"/>
      <c r="S290" s="261"/>
      <c r="T290" s="262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3" t="s">
        <v>174</v>
      </c>
      <c r="AU290" s="263" t="s">
        <v>81</v>
      </c>
      <c r="AV290" s="14" t="s">
        <v>83</v>
      </c>
      <c r="AW290" s="14" t="s">
        <v>30</v>
      </c>
      <c r="AX290" s="14" t="s">
        <v>73</v>
      </c>
      <c r="AY290" s="263" t="s">
        <v>117</v>
      </c>
    </row>
    <row r="291" s="14" customFormat="1">
      <c r="A291" s="14"/>
      <c r="B291" s="253"/>
      <c r="C291" s="254"/>
      <c r="D291" s="233" t="s">
        <v>174</v>
      </c>
      <c r="E291" s="255" t="s">
        <v>1</v>
      </c>
      <c r="F291" s="256" t="s">
        <v>337</v>
      </c>
      <c r="G291" s="254"/>
      <c r="H291" s="257">
        <v>2.6520000000000001</v>
      </c>
      <c r="I291" s="258"/>
      <c r="J291" s="254"/>
      <c r="K291" s="254"/>
      <c r="L291" s="259"/>
      <c r="M291" s="260"/>
      <c r="N291" s="261"/>
      <c r="O291" s="261"/>
      <c r="P291" s="261"/>
      <c r="Q291" s="261"/>
      <c r="R291" s="261"/>
      <c r="S291" s="261"/>
      <c r="T291" s="26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3" t="s">
        <v>174</v>
      </c>
      <c r="AU291" s="263" t="s">
        <v>81</v>
      </c>
      <c r="AV291" s="14" t="s">
        <v>83</v>
      </c>
      <c r="AW291" s="14" t="s">
        <v>30</v>
      </c>
      <c r="AX291" s="14" t="s">
        <v>73</v>
      </c>
      <c r="AY291" s="263" t="s">
        <v>117</v>
      </c>
    </row>
    <row r="292" s="14" customFormat="1">
      <c r="A292" s="14"/>
      <c r="B292" s="253"/>
      <c r="C292" s="254"/>
      <c r="D292" s="233" t="s">
        <v>174</v>
      </c>
      <c r="E292" s="255" t="s">
        <v>1</v>
      </c>
      <c r="F292" s="256" t="s">
        <v>338</v>
      </c>
      <c r="G292" s="254"/>
      <c r="H292" s="257">
        <v>5.3479999999999999</v>
      </c>
      <c r="I292" s="258"/>
      <c r="J292" s="254"/>
      <c r="K292" s="254"/>
      <c r="L292" s="259"/>
      <c r="M292" s="260"/>
      <c r="N292" s="261"/>
      <c r="O292" s="261"/>
      <c r="P292" s="261"/>
      <c r="Q292" s="261"/>
      <c r="R292" s="261"/>
      <c r="S292" s="261"/>
      <c r="T292" s="262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63" t="s">
        <v>174</v>
      </c>
      <c r="AU292" s="263" t="s">
        <v>81</v>
      </c>
      <c r="AV292" s="14" t="s">
        <v>83</v>
      </c>
      <c r="AW292" s="14" t="s">
        <v>30</v>
      </c>
      <c r="AX292" s="14" t="s">
        <v>73</v>
      </c>
      <c r="AY292" s="263" t="s">
        <v>117</v>
      </c>
    </row>
    <row r="293" s="14" customFormat="1">
      <c r="A293" s="14"/>
      <c r="B293" s="253"/>
      <c r="C293" s="254"/>
      <c r="D293" s="233" t="s">
        <v>174</v>
      </c>
      <c r="E293" s="255" t="s">
        <v>1</v>
      </c>
      <c r="F293" s="256" t="s">
        <v>339</v>
      </c>
      <c r="G293" s="254"/>
      <c r="H293" s="257">
        <v>-2.4239999999999999</v>
      </c>
      <c r="I293" s="258"/>
      <c r="J293" s="254"/>
      <c r="K293" s="254"/>
      <c r="L293" s="259"/>
      <c r="M293" s="260"/>
      <c r="N293" s="261"/>
      <c r="O293" s="261"/>
      <c r="P293" s="261"/>
      <c r="Q293" s="261"/>
      <c r="R293" s="261"/>
      <c r="S293" s="261"/>
      <c r="T293" s="262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63" t="s">
        <v>174</v>
      </c>
      <c r="AU293" s="263" t="s">
        <v>81</v>
      </c>
      <c r="AV293" s="14" t="s">
        <v>83</v>
      </c>
      <c r="AW293" s="14" t="s">
        <v>30</v>
      </c>
      <c r="AX293" s="14" t="s">
        <v>73</v>
      </c>
      <c r="AY293" s="263" t="s">
        <v>117</v>
      </c>
    </row>
    <row r="294" s="13" customFormat="1">
      <c r="A294" s="13"/>
      <c r="B294" s="243"/>
      <c r="C294" s="244"/>
      <c r="D294" s="233" t="s">
        <v>174</v>
      </c>
      <c r="E294" s="245" t="s">
        <v>1</v>
      </c>
      <c r="F294" s="246" t="s">
        <v>340</v>
      </c>
      <c r="G294" s="244"/>
      <c r="H294" s="245" t="s">
        <v>1</v>
      </c>
      <c r="I294" s="247"/>
      <c r="J294" s="244"/>
      <c r="K294" s="244"/>
      <c r="L294" s="248"/>
      <c r="M294" s="249"/>
      <c r="N294" s="250"/>
      <c r="O294" s="250"/>
      <c r="P294" s="250"/>
      <c r="Q294" s="250"/>
      <c r="R294" s="250"/>
      <c r="S294" s="250"/>
      <c r="T294" s="251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52" t="s">
        <v>174</v>
      </c>
      <c r="AU294" s="252" t="s">
        <v>81</v>
      </c>
      <c r="AV294" s="13" t="s">
        <v>81</v>
      </c>
      <c r="AW294" s="13" t="s">
        <v>30</v>
      </c>
      <c r="AX294" s="13" t="s">
        <v>73</v>
      </c>
      <c r="AY294" s="252" t="s">
        <v>117</v>
      </c>
    </row>
    <row r="295" s="14" customFormat="1">
      <c r="A295" s="14"/>
      <c r="B295" s="253"/>
      <c r="C295" s="254"/>
      <c r="D295" s="233" t="s">
        <v>174</v>
      </c>
      <c r="E295" s="255" t="s">
        <v>1</v>
      </c>
      <c r="F295" s="256" t="s">
        <v>341</v>
      </c>
      <c r="G295" s="254"/>
      <c r="H295" s="257">
        <v>16.623999999999999</v>
      </c>
      <c r="I295" s="258"/>
      <c r="J295" s="254"/>
      <c r="K295" s="254"/>
      <c r="L295" s="259"/>
      <c r="M295" s="260"/>
      <c r="N295" s="261"/>
      <c r="O295" s="261"/>
      <c r="P295" s="261"/>
      <c r="Q295" s="261"/>
      <c r="R295" s="261"/>
      <c r="S295" s="261"/>
      <c r="T295" s="262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63" t="s">
        <v>174</v>
      </c>
      <c r="AU295" s="263" t="s">
        <v>81</v>
      </c>
      <c r="AV295" s="14" t="s">
        <v>83</v>
      </c>
      <c r="AW295" s="14" t="s">
        <v>30</v>
      </c>
      <c r="AX295" s="14" t="s">
        <v>73</v>
      </c>
      <c r="AY295" s="263" t="s">
        <v>117</v>
      </c>
    </row>
    <row r="296" s="14" customFormat="1">
      <c r="A296" s="14"/>
      <c r="B296" s="253"/>
      <c r="C296" s="254"/>
      <c r="D296" s="233" t="s">
        <v>174</v>
      </c>
      <c r="E296" s="255" t="s">
        <v>1</v>
      </c>
      <c r="F296" s="256" t="s">
        <v>342</v>
      </c>
      <c r="G296" s="254"/>
      <c r="H296" s="257">
        <v>11.696</v>
      </c>
      <c r="I296" s="258"/>
      <c r="J296" s="254"/>
      <c r="K296" s="254"/>
      <c r="L296" s="259"/>
      <c r="M296" s="260"/>
      <c r="N296" s="261"/>
      <c r="O296" s="261"/>
      <c r="P296" s="261"/>
      <c r="Q296" s="261"/>
      <c r="R296" s="261"/>
      <c r="S296" s="261"/>
      <c r="T296" s="262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63" t="s">
        <v>174</v>
      </c>
      <c r="AU296" s="263" t="s">
        <v>81</v>
      </c>
      <c r="AV296" s="14" t="s">
        <v>83</v>
      </c>
      <c r="AW296" s="14" t="s">
        <v>30</v>
      </c>
      <c r="AX296" s="14" t="s">
        <v>73</v>
      </c>
      <c r="AY296" s="263" t="s">
        <v>117</v>
      </c>
    </row>
    <row r="297" s="13" customFormat="1">
      <c r="A297" s="13"/>
      <c r="B297" s="243"/>
      <c r="C297" s="244"/>
      <c r="D297" s="233" t="s">
        <v>174</v>
      </c>
      <c r="E297" s="245" t="s">
        <v>1</v>
      </c>
      <c r="F297" s="246" t="s">
        <v>343</v>
      </c>
      <c r="G297" s="244"/>
      <c r="H297" s="245" t="s">
        <v>1</v>
      </c>
      <c r="I297" s="247"/>
      <c r="J297" s="244"/>
      <c r="K297" s="244"/>
      <c r="L297" s="248"/>
      <c r="M297" s="249"/>
      <c r="N297" s="250"/>
      <c r="O297" s="250"/>
      <c r="P297" s="250"/>
      <c r="Q297" s="250"/>
      <c r="R297" s="250"/>
      <c r="S297" s="250"/>
      <c r="T297" s="251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52" t="s">
        <v>174</v>
      </c>
      <c r="AU297" s="252" t="s">
        <v>81</v>
      </c>
      <c r="AV297" s="13" t="s">
        <v>81</v>
      </c>
      <c r="AW297" s="13" t="s">
        <v>30</v>
      </c>
      <c r="AX297" s="13" t="s">
        <v>73</v>
      </c>
      <c r="AY297" s="252" t="s">
        <v>117</v>
      </c>
    </row>
    <row r="298" s="14" customFormat="1">
      <c r="A298" s="14"/>
      <c r="B298" s="253"/>
      <c r="C298" s="254"/>
      <c r="D298" s="233" t="s">
        <v>174</v>
      </c>
      <c r="E298" s="255" t="s">
        <v>1</v>
      </c>
      <c r="F298" s="256" t="s">
        <v>344</v>
      </c>
      <c r="G298" s="254"/>
      <c r="H298" s="257">
        <v>19.228000000000002</v>
      </c>
      <c r="I298" s="258"/>
      <c r="J298" s="254"/>
      <c r="K298" s="254"/>
      <c r="L298" s="259"/>
      <c r="M298" s="260"/>
      <c r="N298" s="261"/>
      <c r="O298" s="261"/>
      <c r="P298" s="261"/>
      <c r="Q298" s="261"/>
      <c r="R298" s="261"/>
      <c r="S298" s="261"/>
      <c r="T298" s="262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63" t="s">
        <v>174</v>
      </c>
      <c r="AU298" s="263" t="s">
        <v>81</v>
      </c>
      <c r="AV298" s="14" t="s">
        <v>83</v>
      </c>
      <c r="AW298" s="14" t="s">
        <v>30</v>
      </c>
      <c r="AX298" s="14" t="s">
        <v>73</v>
      </c>
      <c r="AY298" s="263" t="s">
        <v>117</v>
      </c>
    </row>
    <row r="299" s="14" customFormat="1">
      <c r="A299" s="14"/>
      <c r="B299" s="253"/>
      <c r="C299" s="254"/>
      <c r="D299" s="233" t="s">
        <v>174</v>
      </c>
      <c r="E299" s="255" t="s">
        <v>1</v>
      </c>
      <c r="F299" s="256" t="s">
        <v>345</v>
      </c>
      <c r="G299" s="254"/>
      <c r="H299" s="257">
        <v>-4.444</v>
      </c>
      <c r="I299" s="258"/>
      <c r="J299" s="254"/>
      <c r="K299" s="254"/>
      <c r="L299" s="259"/>
      <c r="M299" s="260"/>
      <c r="N299" s="261"/>
      <c r="O299" s="261"/>
      <c r="P299" s="261"/>
      <c r="Q299" s="261"/>
      <c r="R299" s="261"/>
      <c r="S299" s="261"/>
      <c r="T299" s="262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63" t="s">
        <v>174</v>
      </c>
      <c r="AU299" s="263" t="s">
        <v>81</v>
      </c>
      <c r="AV299" s="14" t="s">
        <v>83</v>
      </c>
      <c r="AW299" s="14" t="s">
        <v>30</v>
      </c>
      <c r="AX299" s="14" t="s">
        <v>73</v>
      </c>
      <c r="AY299" s="263" t="s">
        <v>117</v>
      </c>
    </row>
    <row r="300" s="14" customFormat="1">
      <c r="A300" s="14"/>
      <c r="B300" s="253"/>
      <c r="C300" s="254"/>
      <c r="D300" s="233" t="s">
        <v>174</v>
      </c>
      <c r="E300" s="255" t="s">
        <v>1</v>
      </c>
      <c r="F300" s="256" t="s">
        <v>346</v>
      </c>
      <c r="G300" s="254"/>
      <c r="H300" s="257">
        <v>14.060000000000001</v>
      </c>
      <c r="I300" s="258"/>
      <c r="J300" s="254"/>
      <c r="K300" s="254"/>
      <c r="L300" s="259"/>
      <c r="M300" s="260"/>
      <c r="N300" s="261"/>
      <c r="O300" s="261"/>
      <c r="P300" s="261"/>
      <c r="Q300" s="261"/>
      <c r="R300" s="261"/>
      <c r="S300" s="261"/>
      <c r="T300" s="262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3" t="s">
        <v>174</v>
      </c>
      <c r="AU300" s="263" t="s">
        <v>81</v>
      </c>
      <c r="AV300" s="14" t="s">
        <v>83</v>
      </c>
      <c r="AW300" s="14" t="s">
        <v>30</v>
      </c>
      <c r="AX300" s="14" t="s">
        <v>73</v>
      </c>
      <c r="AY300" s="263" t="s">
        <v>117</v>
      </c>
    </row>
    <row r="301" s="14" customFormat="1">
      <c r="A301" s="14"/>
      <c r="B301" s="253"/>
      <c r="C301" s="254"/>
      <c r="D301" s="233" t="s">
        <v>174</v>
      </c>
      <c r="E301" s="255" t="s">
        <v>1</v>
      </c>
      <c r="F301" s="256" t="s">
        <v>347</v>
      </c>
      <c r="G301" s="254"/>
      <c r="H301" s="257">
        <v>14.44</v>
      </c>
      <c r="I301" s="258"/>
      <c r="J301" s="254"/>
      <c r="K301" s="254"/>
      <c r="L301" s="259"/>
      <c r="M301" s="260"/>
      <c r="N301" s="261"/>
      <c r="O301" s="261"/>
      <c r="P301" s="261"/>
      <c r="Q301" s="261"/>
      <c r="R301" s="261"/>
      <c r="S301" s="261"/>
      <c r="T301" s="26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63" t="s">
        <v>174</v>
      </c>
      <c r="AU301" s="263" t="s">
        <v>81</v>
      </c>
      <c r="AV301" s="14" t="s">
        <v>83</v>
      </c>
      <c r="AW301" s="14" t="s">
        <v>30</v>
      </c>
      <c r="AX301" s="14" t="s">
        <v>73</v>
      </c>
      <c r="AY301" s="263" t="s">
        <v>117</v>
      </c>
    </row>
    <row r="302" s="14" customFormat="1">
      <c r="A302" s="14"/>
      <c r="B302" s="253"/>
      <c r="C302" s="254"/>
      <c r="D302" s="233" t="s">
        <v>174</v>
      </c>
      <c r="E302" s="255" t="s">
        <v>1</v>
      </c>
      <c r="F302" s="256" t="s">
        <v>348</v>
      </c>
      <c r="G302" s="254"/>
      <c r="H302" s="257">
        <v>5.9900000000000002</v>
      </c>
      <c r="I302" s="258"/>
      <c r="J302" s="254"/>
      <c r="K302" s="254"/>
      <c r="L302" s="259"/>
      <c r="M302" s="260"/>
      <c r="N302" s="261"/>
      <c r="O302" s="261"/>
      <c r="P302" s="261"/>
      <c r="Q302" s="261"/>
      <c r="R302" s="261"/>
      <c r="S302" s="261"/>
      <c r="T302" s="262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63" t="s">
        <v>174</v>
      </c>
      <c r="AU302" s="263" t="s">
        <v>81</v>
      </c>
      <c r="AV302" s="14" t="s">
        <v>83</v>
      </c>
      <c r="AW302" s="14" t="s">
        <v>30</v>
      </c>
      <c r="AX302" s="14" t="s">
        <v>73</v>
      </c>
      <c r="AY302" s="263" t="s">
        <v>117</v>
      </c>
    </row>
    <row r="303" s="14" customFormat="1">
      <c r="A303" s="14"/>
      <c r="B303" s="253"/>
      <c r="C303" s="254"/>
      <c r="D303" s="233" t="s">
        <v>174</v>
      </c>
      <c r="E303" s="255" t="s">
        <v>1</v>
      </c>
      <c r="F303" s="256" t="s">
        <v>349</v>
      </c>
      <c r="G303" s="254"/>
      <c r="H303" s="257">
        <v>7.4100000000000001</v>
      </c>
      <c r="I303" s="258"/>
      <c r="J303" s="254"/>
      <c r="K303" s="254"/>
      <c r="L303" s="259"/>
      <c r="M303" s="260"/>
      <c r="N303" s="261"/>
      <c r="O303" s="261"/>
      <c r="P303" s="261"/>
      <c r="Q303" s="261"/>
      <c r="R303" s="261"/>
      <c r="S303" s="261"/>
      <c r="T303" s="262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63" t="s">
        <v>174</v>
      </c>
      <c r="AU303" s="263" t="s">
        <v>81</v>
      </c>
      <c r="AV303" s="14" t="s">
        <v>83</v>
      </c>
      <c r="AW303" s="14" t="s">
        <v>30</v>
      </c>
      <c r="AX303" s="14" t="s">
        <v>73</v>
      </c>
      <c r="AY303" s="263" t="s">
        <v>117</v>
      </c>
    </row>
    <row r="304" s="14" customFormat="1">
      <c r="A304" s="14"/>
      <c r="B304" s="253"/>
      <c r="C304" s="254"/>
      <c r="D304" s="233" t="s">
        <v>174</v>
      </c>
      <c r="E304" s="255" t="s">
        <v>1</v>
      </c>
      <c r="F304" s="256" t="s">
        <v>350</v>
      </c>
      <c r="G304" s="254"/>
      <c r="H304" s="257">
        <v>2.544</v>
      </c>
      <c r="I304" s="258"/>
      <c r="J304" s="254"/>
      <c r="K304" s="254"/>
      <c r="L304" s="259"/>
      <c r="M304" s="260"/>
      <c r="N304" s="261"/>
      <c r="O304" s="261"/>
      <c r="P304" s="261"/>
      <c r="Q304" s="261"/>
      <c r="R304" s="261"/>
      <c r="S304" s="261"/>
      <c r="T304" s="262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63" t="s">
        <v>174</v>
      </c>
      <c r="AU304" s="263" t="s">
        <v>81</v>
      </c>
      <c r="AV304" s="14" t="s">
        <v>83</v>
      </c>
      <c r="AW304" s="14" t="s">
        <v>30</v>
      </c>
      <c r="AX304" s="14" t="s">
        <v>73</v>
      </c>
      <c r="AY304" s="263" t="s">
        <v>117</v>
      </c>
    </row>
    <row r="305" s="15" customFormat="1">
      <c r="A305" s="15"/>
      <c r="B305" s="264"/>
      <c r="C305" s="265"/>
      <c r="D305" s="233" t="s">
        <v>174</v>
      </c>
      <c r="E305" s="266" t="s">
        <v>1</v>
      </c>
      <c r="F305" s="267" t="s">
        <v>179</v>
      </c>
      <c r="G305" s="265"/>
      <c r="H305" s="268">
        <v>96.416999999999987</v>
      </c>
      <c r="I305" s="269"/>
      <c r="J305" s="265"/>
      <c r="K305" s="265"/>
      <c r="L305" s="270"/>
      <c r="M305" s="271"/>
      <c r="N305" s="272"/>
      <c r="O305" s="272"/>
      <c r="P305" s="272"/>
      <c r="Q305" s="272"/>
      <c r="R305" s="272"/>
      <c r="S305" s="272"/>
      <c r="T305" s="273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74" t="s">
        <v>174</v>
      </c>
      <c r="AU305" s="274" t="s">
        <v>81</v>
      </c>
      <c r="AV305" s="15" t="s">
        <v>124</v>
      </c>
      <c r="AW305" s="15" t="s">
        <v>30</v>
      </c>
      <c r="AX305" s="15" t="s">
        <v>81</v>
      </c>
      <c r="AY305" s="274" t="s">
        <v>117</v>
      </c>
    </row>
    <row r="306" s="2" customFormat="1" ht="14.4" customHeight="1">
      <c r="A306" s="38"/>
      <c r="B306" s="39"/>
      <c r="C306" s="219" t="s">
        <v>351</v>
      </c>
      <c r="D306" s="219" t="s">
        <v>120</v>
      </c>
      <c r="E306" s="220" t="s">
        <v>352</v>
      </c>
      <c r="F306" s="221" t="s">
        <v>353</v>
      </c>
      <c r="G306" s="222" t="s">
        <v>182</v>
      </c>
      <c r="H306" s="223">
        <v>60.085000000000001</v>
      </c>
      <c r="I306" s="224"/>
      <c r="J306" s="225">
        <f>ROUND(I306*H306,2)</f>
        <v>0</v>
      </c>
      <c r="K306" s="226"/>
      <c r="L306" s="44"/>
      <c r="M306" s="227" t="s">
        <v>1</v>
      </c>
      <c r="N306" s="228" t="s">
        <v>38</v>
      </c>
      <c r="O306" s="91"/>
      <c r="P306" s="229">
        <f>O306*H306</f>
        <v>0</v>
      </c>
      <c r="Q306" s="229">
        <v>0</v>
      </c>
      <c r="R306" s="229">
        <f>Q306*H306</f>
        <v>0</v>
      </c>
      <c r="S306" s="229">
        <v>0</v>
      </c>
      <c r="T306" s="230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31" t="s">
        <v>124</v>
      </c>
      <c r="AT306" s="231" t="s">
        <v>120</v>
      </c>
      <c r="AU306" s="231" t="s">
        <v>81</v>
      </c>
      <c r="AY306" s="17" t="s">
        <v>117</v>
      </c>
      <c r="BE306" s="232">
        <f>IF(N306="základní",J306,0)</f>
        <v>0</v>
      </c>
      <c r="BF306" s="232">
        <f>IF(N306="snížená",J306,0)</f>
        <v>0</v>
      </c>
      <c r="BG306" s="232">
        <f>IF(N306="zákl. přenesená",J306,0)</f>
        <v>0</v>
      </c>
      <c r="BH306" s="232">
        <f>IF(N306="sníž. přenesená",J306,0)</f>
        <v>0</v>
      </c>
      <c r="BI306" s="232">
        <f>IF(N306="nulová",J306,0)</f>
        <v>0</v>
      </c>
      <c r="BJ306" s="17" t="s">
        <v>81</v>
      </c>
      <c r="BK306" s="232">
        <f>ROUND(I306*H306,2)</f>
        <v>0</v>
      </c>
      <c r="BL306" s="17" t="s">
        <v>124</v>
      </c>
      <c r="BM306" s="231" t="s">
        <v>354</v>
      </c>
    </row>
    <row r="307" s="2" customFormat="1">
      <c r="A307" s="38"/>
      <c r="B307" s="39"/>
      <c r="C307" s="40"/>
      <c r="D307" s="233" t="s">
        <v>125</v>
      </c>
      <c r="E307" s="40"/>
      <c r="F307" s="234" t="s">
        <v>353</v>
      </c>
      <c r="G307" s="40"/>
      <c r="H307" s="40"/>
      <c r="I307" s="235"/>
      <c r="J307" s="40"/>
      <c r="K307" s="40"/>
      <c r="L307" s="44"/>
      <c r="M307" s="236"/>
      <c r="N307" s="237"/>
      <c r="O307" s="91"/>
      <c r="P307" s="91"/>
      <c r="Q307" s="91"/>
      <c r="R307" s="91"/>
      <c r="S307" s="91"/>
      <c r="T307" s="92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125</v>
      </c>
      <c r="AU307" s="17" t="s">
        <v>81</v>
      </c>
    </row>
    <row r="308" s="13" customFormat="1">
      <c r="A308" s="13"/>
      <c r="B308" s="243"/>
      <c r="C308" s="244"/>
      <c r="D308" s="233" t="s">
        <v>174</v>
      </c>
      <c r="E308" s="245" t="s">
        <v>1</v>
      </c>
      <c r="F308" s="246" t="s">
        <v>355</v>
      </c>
      <c r="G308" s="244"/>
      <c r="H308" s="245" t="s">
        <v>1</v>
      </c>
      <c r="I308" s="247"/>
      <c r="J308" s="244"/>
      <c r="K308" s="244"/>
      <c r="L308" s="248"/>
      <c r="M308" s="249"/>
      <c r="N308" s="250"/>
      <c r="O308" s="250"/>
      <c r="P308" s="250"/>
      <c r="Q308" s="250"/>
      <c r="R308" s="250"/>
      <c r="S308" s="250"/>
      <c r="T308" s="251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52" t="s">
        <v>174</v>
      </c>
      <c r="AU308" s="252" t="s">
        <v>81</v>
      </c>
      <c r="AV308" s="13" t="s">
        <v>81</v>
      </c>
      <c r="AW308" s="13" t="s">
        <v>30</v>
      </c>
      <c r="AX308" s="13" t="s">
        <v>73</v>
      </c>
      <c r="AY308" s="252" t="s">
        <v>117</v>
      </c>
    </row>
    <row r="309" s="14" customFormat="1">
      <c r="A309" s="14"/>
      <c r="B309" s="253"/>
      <c r="C309" s="254"/>
      <c r="D309" s="233" t="s">
        <v>174</v>
      </c>
      <c r="E309" s="255" t="s">
        <v>1</v>
      </c>
      <c r="F309" s="256" t="s">
        <v>356</v>
      </c>
      <c r="G309" s="254"/>
      <c r="H309" s="257">
        <v>6.9299999999999997</v>
      </c>
      <c r="I309" s="258"/>
      <c r="J309" s="254"/>
      <c r="K309" s="254"/>
      <c r="L309" s="259"/>
      <c r="M309" s="260"/>
      <c r="N309" s="261"/>
      <c r="O309" s="261"/>
      <c r="P309" s="261"/>
      <c r="Q309" s="261"/>
      <c r="R309" s="261"/>
      <c r="S309" s="261"/>
      <c r="T309" s="262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3" t="s">
        <v>174</v>
      </c>
      <c r="AU309" s="263" t="s">
        <v>81</v>
      </c>
      <c r="AV309" s="14" t="s">
        <v>83</v>
      </c>
      <c r="AW309" s="14" t="s">
        <v>30</v>
      </c>
      <c r="AX309" s="14" t="s">
        <v>73</v>
      </c>
      <c r="AY309" s="263" t="s">
        <v>117</v>
      </c>
    </row>
    <row r="310" s="14" customFormat="1">
      <c r="A310" s="14"/>
      <c r="B310" s="253"/>
      <c r="C310" s="254"/>
      <c r="D310" s="233" t="s">
        <v>174</v>
      </c>
      <c r="E310" s="255" t="s">
        <v>1</v>
      </c>
      <c r="F310" s="256" t="s">
        <v>357</v>
      </c>
      <c r="G310" s="254"/>
      <c r="H310" s="257">
        <v>2.3100000000000001</v>
      </c>
      <c r="I310" s="258"/>
      <c r="J310" s="254"/>
      <c r="K310" s="254"/>
      <c r="L310" s="259"/>
      <c r="M310" s="260"/>
      <c r="N310" s="261"/>
      <c r="O310" s="261"/>
      <c r="P310" s="261"/>
      <c r="Q310" s="261"/>
      <c r="R310" s="261"/>
      <c r="S310" s="261"/>
      <c r="T310" s="262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63" t="s">
        <v>174</v>
      </c>
      <c r="AU310" s="263" t="s">
        <v>81</v>
      </c>
      <c r="AV310" s="14" t="s">
        <v>83</v>
      </c>
      <c r="AW310" s="14" t="s">
        <v>30</v>
      </c>
      <c r="AX310" s="14" t="s">
        <v>73</v>
      </c>
      <c r="AY310" s="263" t="s">
        <v>117</v>
      </c>
    </row>
    <row r="311" s="13" customFormat="1">
      <c r="A311" s="13"/>
      <c r="B311" s="243"/>
      <c r="C311" s="244"/>
      <c r="D311" s="233" t="s">
        <v>174</v>
      </c>
      <c r="E311" s="245" t="s">
        <v>1</v>
      </c>
      <c r="F311" s="246" t="s">
        <v>343</v>
      </c>
      <c r="G311" s="244"/>
      <c r="H311" s="245" t="s">
        <v>1</v>
      </c>
      <c r="I311" s="247"/>
      <c r="J311" s="244"/>
      <c r="K311" s="244"/>
      <c r="L311" s="248"/>
      <c r="M311" s="249"/>
      <c r="N311" s="250"/>
      <c r="O311" s="250"/>
      <c r="P311" s="250"/>
      <c r="Q311" s="250"/>
      <c r="R311" s="250"/>
      <c r="S311" s="250"/>
      <c r="T311" s="25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2" t="s">
        <v>174</v>
      </c>
      <c r="AU311" s="252" t="s">
        <v>81</v>
      </c>
      <c r="AV311" s="13" t="s">
        <v>81</v>
      </c>
      <c r="AW311" s="13" t="s">
        <v>30</v>
      </c>
      <c r="AX311" s="13" t="s">
        <v>73</v>
      </c>
      <c r="AY311" s="252" t="s">
        <v>117</v>
      </c>
    </row>
    <row r="312" s="14" customFormat="1">
      <c r="A312" s="14"/>
      <c r="B312" s="253"/>
      <c r="C312" s="254"/>
      <c r="D312" s="233" t="s">
        <v>174</v>
      </c>
      <c r="E312" s="255" t="s">
        <v>1</v>
      </c>
      <c r="F312" s="256" t="s">
        <v>358</v>
      </c>
      <c r="G312" s="254"/>
      <c r="H312" s="257">
        <v>31.844000000000001</v>
      </c>
      <c r="I312" s="258"/>
      <c r="J312" s="254"/>
      <c r="K312" s="254"/>
      <c r="L312" s="259"/>
      <c r="M312" s="260"/>
      <c r="N312" s="261"/>
      <c r="O312" s="261"/>
      <c r="P312" s="261"/>
      <c r="Q312" s="261"/>
      <c r="R312" s="261"/>
      <c r="S312" s="261"/>
      <c r="T312" s="262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63" t="s">
        <v>174</v>
      </c>
      <c r="AU312" s="263" t="s">
        <v>81</v>
      </c>
      <c r="AV312" s="14" t="s">
        <v>83</v>
      </c>
      <c r="AW312" s="14" t="s">
        <v>30</v>
      </c>
      <c r="AX312" s="14" t="s">
        <v>73</v>
      </c>
      <c r="AY312" s="263" t="s">
        <v>117</v>
      </c>
    </row>
    <row r="313" s="14" customFormat="1">
      <c r="A313" s="14"/>
      <c r="B313" s="253"/>
      <c r="C313" s="254"/>
      <c r="D313" s="233" t="s">
        <v>174</v>
      </c>
      <c r="E313" s="255" t="s">
        <v>1</v>
      </c>
      <c r="F313" s="256" t="s">
        <v>359</v>
      </c>
      <c r="G313" s="254"/>
      <c r="H313" s="257">
        <v>-1.6160000000000001</v>
      </c>
      <c r="I313" s="258"/>
      <c r="J313" s="254"/>
      <c r="K313" s="254"/>
      <c r="L313" s="259"/>
      <c r="M313" s="260"/>
      <c r="N313" s="261"/>
      <c r="O313" s="261"/>
      <c r="P313" s="261"/>
      <c r="Q313" s="261"/>
      <c r="R313" s="261"/>
      <c r="S313" s="261"/>
      <c r="T313" s="262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63" t="s">
        <v>174</v>
      </c>
      <c r="AU313" s="263" t="s">
        <v>81</v>
      </c>
      <c r="AV313" s="14" t="s">
        <v>83</v>
      </c>
      <c r="AW313" s="14" t="s">
        <v>30</v>
      </c>
      <c r="AX313" s="14" t="s">
        <v>73</v>
      </c>
      <c r="AY313" s="263" t="s">
        <v>117</v>
      </c>
    </row>
    <row r="314" s="14" customFormat="1">
      <c r="A314" s="14"/>
      <c r="B314" s="253"/>
      <c r="C314" s="254"/>
      <c r="D314" s="233" t="s">
        <v>174</v>
      </c>
      <c r="E314" s="255" t="s">
        <v>1</v>
      </c>
      <c r="F314" s="256" t="s">
        <v>360</v>
      </c>
      <c r="G314" s="254"/>
      <c r="H314" s="257">
        <v>26.789999999999999</v>
      </c>
      <c r="I314" s="258"/>
      <c r="J314" s="254"/>
      <c r="K314" s="254"/>
      <c r="L314" s="259"/>
      <c r="M314" s="260"/>
      <c r="N314" s="261"/>
      <c r="O314" s="261"/>
      <c r="P314" s="261"/>
      <c r="Q314" s="261"/>
      <c r="R314" s="261"/>
      <c r="S314" s="261"/>
      <c r="T314" s="262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63" t="s">
        <v>174</v>
      </c>
      <c r="AU314" s="263" t="s">
        <v>81</v>
      </c>
      <c r="AV314" s="14" t="s">
        <v>83</v>
      </c>
      <c r="AW314" s="14" t="s">
        <v>30</v>
      </c>
      <c r="AX314" s="14" t="s">
        <v>73</v>
      </c>
      <c r="AY314" s="263" t="s">
        <v>117</v>
      </c>
    </row>
    <row r="315" s="14" customFormat="1">
      <c r="A315" s="14"/>
      <c r="B315" s="253"/>
      <c r="C315" s="254"/>
      <c r="D315" s="233" t="s">
        <v>174</v>
      </c>
      <c r="E315" s="255" t="s">
        <v>1</v>
      </c>
      <c r="F315" s="256" t="s">
        <v>361</v>
      </c>
      <c r="G315" s="254"/>
      <c r="H315" s="257">
        <v>-6.173</v>
      </c>
      <c r="I315" s="258"/>
      <c r="J315" s="254"/>
      <c r="K315" s="254"/>
      <c r="L315" s="259"/>
      <c r="M315" s="260"/>
      <c r="N315" s="261"/>
      <c r="O315" s="261"/>
      <c r="P315" s="261"/>
      <c r="Q315" s="261"/>
      <c r="R315" s="261"/>
      <c r="S315" s="261"/>
      <c r="T315" s="262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63" t="s">
        <v>174</v>
      </c>
      <c r="AU315" s="263" t="s">
        <v>81</v>
      </c>
      <c r="AV315" s="14" t="s">
        <v>83</v>
      </c>
      <c r="AW315" s="14" t="s">
        <v>30</v>
      </c>
      <c r="AX315" s="14" t="s">
        <v>73</v>
      </c>
      <c r="AY315" s="263" t="s">
        <v>117</v>
      </c>
    </row>
    <row r="316" s="15" customFormat="1">
      <c r="A316" s="15"/>
      <c r="B316" s="264"/>
      <c r="C316" s="265"/>
      <c r="D316" s="233" t="s">
        <v>174</v>
      </c>
      <c r="E316" s="266" t="s">
        <v>1</v>
      </c>
      <c r="F316" s="267" t="s">
        <v>179</v>
      </c>
      <c r="G316" s="265"/>
      <c r="H316" s="268">
        <v>60.085000000000008</v>
      </c>
      <c r="I316" s="269"/>
      <c r="J316" s="265"/>
      <c r="K316" s="265"/>
      <c r="L316" s="270"/>
      <c r="M316" s="271"/>
      <c r="N316" s="272"/>
      <c r="O316" s="272"/>
      <c r="P316" s="272"/>
      <c r="Q316" s="272"/>
      <c r="R316" s="272"/>
      <c r="S316" s="272"/>
      <c r="T316" s="273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74" t="s">
        <v>174</v>
      </c>
      <c r="AU316" s="274" t="s">
        <v>81</v>
      </c>
      <c r="AV316" s="15" t="s">
        <v>124</v>
      </c>
      <c r="AW316" s="15" t="s">
        <v>30</v>
      </c>
      <c r="AX316" s="15" t="s">
        <v>81</v>
      </c>
      <c r="AY316" s="274" t="s">
        <v>117</v>
      </c>
    </row>
    <row r="317" s="2" customFormat="1" ht="14.4" customHeight="1">
      <c r="A317" s="38"/>
      <c r="B317" s="39"/>
      <c r="C317" s="219" t="s">
        <v>266</v>
      </c>
      <c r="D317" s="219" t="s">
        <v>120</v>
      </c>
      <c r="E317" s="220" t="s">
        <v>362</v>
      </c>
      <c r="F317" s="221" t="s">
        <v>363</v>
      </c>
      <c r="G317" s="222" t="s">
        <v>182</v>
      </c>
      <c r="H317" s="223">
        <v>0.39100000000000001</v>
      </c>
      <c r="I317" s="224"/>
      <c r="J317" s="225">
        <f>ROUND(I317*H317,2)</f>
        <v>0</v>
      </c>
      <c r="K317" s="226"/>
      <c r="L317" s="44"/>
      <c r="M317" s="227" t="s">
        <v>1</v>
      </c>
      <c r="N317" s="228" t="s">
        <v>38</v>
      </c>
      <c r="O317" s="91"/>
      <c r="P317" s="229">
        <f>O317*H317</f>
        <v>0</v>
      </c>
      <c r="Q317" s="229">
        <v>0</v>
      </c>
      <c r="R317" s="229">
        <f>Q317*H317</f>
        <v>0</v>
      </c>
      <c r="S317" s="229">
        <v>0</v>
      </c>
      <c r="T317" s="230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31" t="s">
        <v>124</v>
      </c>
      <c r="AT317" s="231" t="s">
        <v>120</v>
      </c>
      <c r="AU317" s="231" t="s">
        <v>81</v>
      </c>
      <c r="AY317" s="17" t="s">
        <v>117</v>
      </c>
      <c r="BE317" s="232">
        <f>IF(N317="základní",J317,0)</f>
        <v>0</v>
      </c>
      <c r="BF317" s="232">
        <f>IF(N317="snížená",J317,0)</f>
        <v>0</v>
      </c>
      <c r="BG317" s="232">
        <f>IF(N317="zákl. přenesená",J317,0)</f>
        <v>0</v>
      </c>
      <c r="BH317" s="232">
        <f>IF(N317="sníž. přenesená",J317,0)</f>
        <v>0</v>
      </c>
      <c r="BI317" s="232">
        <f>IF(N317="nulová",J317,0)</f>
        <v>0</v>
      </c>
      <c r="BJ317" s="17" t="s">
        <v>81</v>
      </c>
      <c r="BK317" s="232">
        <f>ROUND(I317*H317,2)</f>
        <v>0</v>
      </c>
      <c r="BL317" s="17" t="s">
        <v>124</v>
      </c>
      <c r="BM317" s="231" t="s">
        <v>364</v>
      </c>
    </row>
    <row r="318" s="2" customFormat="1">
      <c r="A318" s="38"/>
      <c r="B318" s="39"/>
      <c r="C318" s="40"/>
      <c r="D318" s="233" t="s">
        <v>125</v>
      </c>
      <c r="E318" s="40"/>
      <c r="F318" s="234" t="s">
        <v>363</v>
      </c>
      <c r="G318" s="40"/>
      <c r="H318" s="40"/>
      <c r="I318" s="235"/>
      <c r="J318" s="40"/>
      <c r="K318" s="40"/>
      <c r="L318" s="44"/>
      <c r="M318" s="236"/>
      <c r="N318" s="237"/>
      <c r="O318" s="91"/>
      <c r="P318" s="91"/>
      <c r="Q318" s="91"/>
      <c r="R318" s="91"/>
      <c r="S318" s="91"/>
      <c r="T318" s="92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125</v>
      </c>
      <c r="AU318" s="17" t="s">
        <v>81</v>
      </c>
    </row>
    <row r="319" s="13" customFormat="1">
      <c r="A319" s="13"/>
      <c r="B319" s="243"/>
      <c r="C319" s="244"/>
      <c r="D319" s="233" t="s">
        <v>174</v>
      </c>
      <c r="E319" s="245" t="s">
        <v>1</v>
      </c>
      <c r="F319" s="246" t="s">
        <v>335</v>
      </c>
      <c r="G319" s="244"/>
      <c r="H319" s="245" t="s">
        <v>1</v>
      </c>
      <c r="I319" s="247"/>
      <c r="J319" s="244"/>
      <c r="K319" s="244"/>
      <c r="L319" s="248"/>
      <c r="M319" s="249"/>
      <c r="N319" s="250"/>
      <c r="O319" s="250"/>
      <c r="P319" s="250"/>
      <c r="Q319" s="250"/>
      <c r="R319" s="250"/>
      <c r="S319" s="250"/>
      <c r="T319" s="25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52" t="s">
        <v>174</v>
      </c>
      <c r="AU319" s="252" t="s">
        <v>81</v>
      </c>
      <c r="AV319" s="13" t="s">
        <v>81</v>
      </c>
      <c r="AW319" s="13" t="s">
        <v>30</v>
      </c>
      <c r="AX319" s="13" t="s">
        <v>73</v>
      </c>
      <c r="AY319" s="252" t="s">
        <v>117</v>
      </c>
    </row>
    <row r="320" s="14" customFormat="1">
      <c r="A320" s="14"/>
      <c r="B320" s="253"/>
      <c r="C320" s="254"/>
      <c r="D320" s="233" t="s">
        <v>174</v>
      </c>
      <c r="E320" s="255" t="s">
        <v>1</v>
      </c>
      <c r="F320" s="256" t="s">
        <v>365</v>
      </c>
      <c r="G320" s="254"/>
      <c r="H320" s="257">
        <v>0.14899999999999999</v>
      </c>
      <c r="I320" s="258"/>
      <c r="J320" s="254"/>
      <c r="K320" s="254"/>
      <c r="L320" s="259"/>
      <c r="M320" s="260"/>
      <c r="N320" s="261"/>
      <c r="O320" s="261"/>
      <c r="P320" s="261"/>
      <c r="Q320" s="261"/>
      <c r="R320" s="261"/>
      <c r="S320" s="261"/>
      <c r="T320" s="262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3" t="s">
        <v>174</v>
      </c>
      <c r="AU320" s="263" t="s">
        <v>81</v>
      </c>
      <c r="AV320" s="14" t="s">
        <v>83</v>
      </c>
      <c r="AW320" s="14" t="s">
        <v>30</v>
      </c>
      <c r="AX320" s="14" t="s">
        <v>73</v>
      </c>
      <c r="AY320" s="263" t="s">
        <v>117</v>
      </c>
    </row>
    <row r="321" s="14" customFormat="1">
      <c r="A321" s="14"/>
      <c r="B321" s="253"/>
      <c r="C321" s="254"/>
      <c r="D321" s="233" t="s">
        <v>174</v>
      </c>
      <c r="E321" s="255" t="s">
        <v>1</v>
      </c>
      <c r="F321" s="256" t="s">
        <v>366</v>
      </c>
      <c r="G321" s="254"/>
      <c r="H321" s="257">
        <v>0.12</v>
      </c>
      <c r="I321" s="258"/>
      <c r="J321" s="254"/>
      <c r="K321" s="254"/>
      <c r="L321" s="259"/>
      <c r="M321" s="260"/>
      <c r="N321" s="261"/>
      <c r="O321" s="261"/>
      <c r="P321" s="261"/>
      <c r="Q321" s="261"/>
      <c r="R321" s="261"/>
      <c r="S321" s="261"/>
      <c r="T321" s="262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63" t="s">
        <v>174</v>
      </c>
      <c r="AU321" s="263" t="s">
        <v>81</v>
      </c>
      <c r="AV321" s="14" t="s">
        <v>83</v>
      </c>
      <c r="AW321" s="14" t="s">
        <v>30</v>
      </c>
      <c r="AX321" s="14" t="s">
        <v>73</v>
      </c>
      <c r="AY321" s="263" t="s">
        <v>117</v>
      </c>
    </row>
    <row r="322" s="14" customFormat="1">
      <c r="A322" s="14"/>
      <c r="B322" s="253"/>
      <c r="C322" s="254"/>
      <c r="D322" s="233" t="s">
        <v>174</v>
      </c>
      <c r="E322" s="255" t="s">
        <v>1</v>
      </c>
      <c r="F322" s="256" t="s">
        <v>367</v>
      </c>
      <c r="G322" s="254"/>
      <c r="H322" s="257">
        <v>0.24199999999999999</v>
      </c>
      <c r="I322" s="258"/>
      <c r="J322" s="254"/>
      <c r="K322" s="254"/>
      <c r="L322" s="259"/>
      <c r="M322" s="260"/>
      <c r="N322" s="261"/>
      <c r="O322" s="261"/>
      <c r="P322" s="261"/>
      <c r="Q322" s="261"/>
      <c r="R322" s="261"/>
      <c r="S322" s="261"/>
      <c r="T322" s="262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63" t="s">
        <v>174</v>
      </c>
      <c r="AU322" s="263" t="s">
        <v>81</v>
      </c>
      <c r="AV322" s="14" t="s">
        <v>83</v>
      </c>
      <c r="AW322" s="14" t="s">
        <v>30</v>
      </c>
      <c r="AX322" s="14" t="s">
        <v>73</v>
      </c>
      <c r="AY322" s="263" t="s">
        <v>117</v>
      </c>
    </row>
    <row r="323" s="14" customFormat="1">
      <c r="A323" s="14"/>
      <c r="B323" s="253"/>
      <c r="C323" s="254"/>
      <c r="D323" s="233" t="s">
        <v>174</v>
      </c>
      <c r="E323" s="255" t="s">
        <v>1</v>
      </c>
      <c r="F323" s="256" t="s">
        <v>368</v>
      </c>
      <c r="G323" s="254"/>
      <c r="H323" s="257">
        <v>-0.12</v>
      </c>
      <c r="I323" s="258"/>
      <c r="J323" s="254"/>
      <c r="K323" s="254"/>
      <c r="L323" s="259"/>
      <c r="M323" s="260"/>
      <c r="N323" s="261"/>
      <c r="O323" s="261"/>
      <c r="P323" s="261"/>
      <c r="Q323" s="261"/>
      <c r="R323" s="261"/>
      <c r="S323" s="261"/>
      <c r="T323" s="262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63" t="s">
        <v>174</v>
      </c>
      <c r="AU323" s="263" t="s">
        <v>81</v>
      </c>
      <c r="AV323" s="14" t="s">
        <v>83</v>
      </c>
      <c r="AW323" s="14" t="s">
        <v>30</v>
      </c>
      <c r="AX323" s="14" t="s">
        <v>73</v>
      </c>
      <c r="AY323" s="263" t="s">
        <v>117</v>
      </c>
    </row>
    <row r="324" s="15" customFormat="1">
      <c r="A324" s="15"/>
      <c r="B324" s="264"/>
      <c r="C324" s="265"/>
      <c r="D324" s="233" t="s">
        <v>174</v>
      </c>
      <c r="E324" s="266" t="s">
        <v>1</v>
      </c>
      <c r="F324" s="267" t="s">
        <v>179</v>
      </c>
      <c r="G324" s="265"/>
      <c r="H324" s="268">
        <v>0.39100000000000001</v>
      </c>
      <c r="I324" s="269"/>
      <c r="J324" s="265"/>
      <c r="K324" s="265"/>
      <c r="L324" s="270"/>
      <c r="M324" s="271"/>
      <c r="N324" s="272"/>
      <c r="O324" s="272"/>
      <c r="P324" s="272"/>
      <c r="Q324" s="272"/>
      <c r="R324" s="272"/>
      <c r="S324" s="272"/>
      <c r="T324" s="273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74" t="s">
        <v>174</v>
      </c>
      <c r="AU324" s="274" t="s">
        <v>81</v>
      </c>
      <c r="AV324" s="15" t="s">
        <v>124</v>
      </c>
      <c r="AW324" s="15" t="s">
        <v>30</v>
      </c>
      <c r="AX324" s="15" t="s">
        <v>81</v>
      </c>
      <c r="AY324" s="274" t="s">
        <v>117</v>
      </c>
    </row>
    <row r="325" s="2" customFormat="1" ht="14.4" customHeight="1">
      <c r="A325" s="38"/>
      <c r="B325" s="39"/>
      <c r="C325" s="219" t="s">
        <v>369</v>
      </c>
      <c r="D325" s="219" t="s">
        <v>120</v>
      </c>
      <c r="E325" s="220" t="s">
        <v>370</v>
      </c>
      <c r="F325" s="221" t="s">
        <v>371</v>
      </c>
      <c r="G325" s="222" t="s">
        <v>182</v>
      </c>
      <c r="H325" s="223">
        <v>8.8879999999999999</v>
      </c>
      <c r="I325" s="224"/>
      <c r="J325" s="225">
        <f>ROUND(I325*H325,2)</f>
        <v>0</v>
      </c>
      <c r="K325" s="226"/>
      <c r="L325" s="44"/>
      <c r="M325" s="227" t="s">
        <v>1</v>
      </c>
      <c r="N325" s="228" t="s">
        <v>38</v>
      </c>
      <c r="O325" s="91"/>
      <c r="P325" s="229">
        <f>O325*H325</f>
        <v>0</v>
      </c>
      <c r="Q325" s="229">
        <v>0</v>
      </c>
      <c r="R325" s="229">
        <f>Q325*H325</f>
        <v>0</v>
      </c>
      <c r="S325" s="229">
        <v>0</v>
      </c>
      <c r="T325" s="230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31" t="s">
        <v>124</v>
      </c>
      <c r="AT325" s="231" t="s">
        <v>120</v>
      </c>
      <c r="AU325" s="231" t="s">
        <v>81</v>
      </c>
      <c r="AY325" s="17" t="s">
        <v>117</v>
      </c>
      <c r="BE325" s="232">
        <f>IF(N325="základní",J325,0)</f>
        <v>0</v>
      </c>
      <c r="BF325" s="232">
        <f>IF(N325="snížená",J325,0)</f>
        <v>0</v>
      </c>
      <c r="BG325" s="232">
        <f>IF(N325="zákl. přenesená",J325,0)</f>
        <v>0</v>
      </c>
      <c r="BH325" s="232">
        <f>IF(N325="sníž. přenesená",J325,0)</f>
        <v>0</v>
      </c>
      <c r="BI325" s="232">
        <f>IF(N325="nulová",J325,0)</f>
        <v>0</v>
      </c>
      <c r="BJ325" s="17" t="s">
        <v>81</v>
      </c>
      <c r="BK325" s="232">
        <f>ROUND(I325*H325,2)</f>
        <v>0</v>
      </c>
      <c r="BL325" s="17" t="s">
        <v>124</v>
      </c>
      <c r="BM325" s="231" t="s">
        <v>372</v>
      </c>
    </row>
    <row r="326" s="2" customFormat="1">
      <c r="A326" s="38"/>
      <c r="B326" s="39"/>
      <c r="C326" s="40"/>
      <c r="D326" s="233" t="s">
        <v>125</v>
      </c>
      <c r="E326" s="40"/>
      <c r="F326" s="234" t="s">
        <v>371</v>
      </c>
      <c r="G326" s="40"/>
      <c r="H326" s="40"/>
      <c r="I326" s="235"/>
      <c r="J326" s="40"/>
      <c r="K326" s="40"/>
      <c r="L326" s="44"/>
      <c r="M326" s="236"/>
      <c r="N326" s="237"/>
      <c r="O326" s="91"/>
      <c r="P326" s="91"/>
      <c r="Q326" s="91"/>
      <c r="R326" s="91"/>
      <c r="S326" s="91"/>
      <c r="T326" s="92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125</v>
      </c>
      <c r="AU326" s="17" t="s">
        <v>81</v>
      </c>
    </row>
    <row r="327" s="13" customFormat="1">
      <c r="A327" s="13"/>
      <c r="B327" s="243"/>
      <c r="C327" s="244"/>
      <c r="D327" s="233" t="s">
        <v>174</v>
      </c>
      <c r="E327" s="245" t="s">
        <v>1</v>
      </c>
      <c r="F327" s="246" t="s">
        <v>335</v>
      </c>
      <c r="G327" s="244"/>
      <c r="H327" s="245" t="s">
        <v>1</v>
      </c>
      <c r="I327" s="247"/>
      <c r="J327" s="244"/>
      <c r="K327" s="244"/>
      <c r="L327" s="248"/>
      <c r="M327" s="249"/>
      <c r="N327" s="250"/>
      <c r="O327" s="250"/>
      <c r="P327" s="250"/>
      <c r="Q327" s="250"/>
      <c r="R327" s="250"/>
      <c r="S327" s="250"/>
      <c r="T327" s="251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52" t="s">
        <v>174</v>
      </c>
      <c r="AU327" s="252" t="s">
        <v>81</v>
      </c>
      <c r="AV327" s="13" t="s">
        <v>81</v>
      </c>
      <c r="AW327" s="13" t="s">
        <v>30</v>
      </c>
      <c r="AX327" s="13" t="s">
        <v>73</v>
      </c>
      <c r="AY327" s="252" t="s">
        <v>117</v>
      </c>
    </row>
    <row r="328" s="14" customFormat="1">
      <c r="A328" s="14"/>
      <c r="B328" s="253"/>
      <c r="C328" s="254"/>
      <c r="D328" s="233" t="s">
        <v>174</v>
      </c>
      <c r="E328" s="255" t="s">
        <v>1</v>
      </c>
      <c r="F328" s="256" t="s">
        <v>373</v>
      </c>
      <c r="G328" s="254"/>
      <c r="H328" s="257">
        <v>2.4239999999999999</v>
      </c>
      <c r="I328" s="258"/>
      <c r="J328" s="254"/>
      <c r="K328" s="254"/>
      <c r="L328" s="259"/>
      <c r="M328" s="260"/>
      <c r="N328" s="261"/>
      <c r="O328" s="261"/>
      <c r="P328" s="261"/>
      <c r="Q328" s="261"/>
      <c r="R328" s="261"/>
      <c r="S328" s="261"/>
      <c r="T328" s="262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63" t="s">
        <v>174</v>
      </c>
      <c r="AU328" s="263" t="s">
        <v>81</v>
      </c>
      <c r="AV328" s="14" t="s">
        <v>83</v>
      </c>
      <c r="AW328" s="14" t="s">
        <v>30</v>
      </c>
      <c r="AX328" s="14" t="s">
        <v>73</v>
      </c>
      <c r="AY328" s="263" t="s">
        <v>117</v>
      </c>
    </row>
    <row r="329" s="13" customFormat="1">
      <c r="A329" s="13"/>
      <c r="B329" s="243"/>
      <c r="C329" s="244"/>
      <c r="D329" s="233" t="s">
        <v>174</v>
      </c>
      <c r="E329" s="245" t="s">
        <v>1</v>
      </c>
      <c r="F329" s="246" t="s">
        <v>340</v>
      </c>
      <c r="G329" s="244"/>
      <c r="H329" s="245" t="s">
        <v>1</v>
      </c>
      <c r="I329" s="247"/>
      <c r="J329" s="244"/>
      <c r="K329" s="244"/>
      <c r="L329" s="248"/>
      <c r="M329" s="249"/>
      <c r="N329" s="250"/>
      <c r="O329" s="250"/>
      <c r="P329" s="250"/>
      <c r="Q329" s="250"/>
      <c r="R329" s="250"/>
      <c r="S329" s="250"/>
      <c r="T329" s="251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52" t="s">
        <v>174</v>
      </c>
      <c r="AU329" s="252" t="s">
        <v>81</v>
      </c>
      <c r="AV329" s="13" t="s">
        <v>81</v>
      </c>
      <c r="AW329" s="13" t="s">
        <v>30</v>
      </c>
      <c r="AX329" s="13" t="s">
        <v>73</v>
      </c>
      <c r="AY329" s="252" t="s">
        <v>117</v>
      </c>
    </row>
    <row r="330" s="14" customFormat="1">
      <c r="A330" s="14"/>
      <c r="B330" s="253"/>
      <c r="C330" s="254"/>
      <c r="D330" s="233" t="s">
        <v>174</v>
      </c>
      <c r="E330" s="255" t="s">
        <v>1</v>
      </c>
      <c r="F330" s="256" t="s">
        <v>374</v>
      </c>
      <c r="G330" s="254"/>
      <c r="H330" s="257">
        <v>3.2320000000000002</v>
      </c>
      <c r="I330" s="258"/>
      <c r="J330" s="254"/>
      <c r="K330" s="254"/>
      <c r="L330" s="259"/>
      <c r="M330" s="260"/>
      <c r="N330" s="261"/>
      <c r="O330" s="261"/>
      <c r="P330" s="261"/>
      <c r="Q330" s="261"/>
      <c r="R330" s="261"/>
      <c r="S330" s="261"/>
      <c r="T330" s="262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63" t="s">
        <v>174</v>
      </c>
      <c r="AU330" s="263" t="s">
        <v>81</v>
      </c>
      <c r="AV330" s="14" t="s">
        <v>83</v>
      </c>
      <c r="AW330" s="14" t="s">
        <v>30</v>
      </c>
      <c r="AX330" s="14" t="s">
        <v>73</v>
      </c>
      <c r="AY330" s="263" t="s">
        <v>117</v>
      </c>
    </row>
    <row r="331" s="13" customFormat="1">
      <c r="A331" s="13"/>
      <c r="B331" s="243"/>
      <c r="C331" s="244"/>
      <c r="D331" s="233" t="s">
        <v>174</v>
      </c>
      <c r="E331" s="245" t="s">
        <v>1</v>
      </c>
      <c r="F331" s="246" t="s">
        <v>355</v>
      </c>
      <c r="G331" s="244"/>
      <c r="H331" s="245" t="s">
        <v>1</v>
      </c>
      <c r="I331" s="247"/>
      <c r="J331" s="244"/>
      <c r="K331" s="244"/>
      <c r="L331" s="248"/>
      <c r="M331" s="249"/>
      <c r="N331" s="250"/>
      <c r="O331" s="250"/>
      <c r="P331" s="250"/>
      <c r="Q331" s="250"/>
      <c r="R331" s="250"/>
      <c r="S331" s="250"/>
      <c r="T331" s="251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52" t="s">
        <v>174</v>
      </c>
      <c r="AU331" s="252" t="s">
        <v>81</v>
      </c>
      <c r="AV331" s="13" t="s">
        <v>81</v>
      </c>
      <c r="AW331" s="13" t="s">
        <v>30</v>
      </c>
      <c r="AX331" s="13" t="s">
        <v>73</v>
      </c>
      <c r="AY331" s="252" t="s">
        <v>117</v>
      </c>
    </row>
    <row r="332" s="14" customFormat="1">
      <c r="A332" s="14"/>
      <c r="B332" s="253"/>
      <c r="C332" s="254"/>
      <c r="D332" s="233" t="s">
        <v>174</v>
      </c>
      <c r="E332" s="255" t="s">
        <v>1</v>
      </c>
      <c r="F332" s="256" t="s">
        <v>375</v>
      </c>
      <c r="G332" s="254"/>
      <c r="H332" s="257">
        <v>1.4139999999999999</v>
      </c>
      <c r="I332" s="258"/>
      <c r="J332" s="254"/>
      <c r="K332" s="254"/>
      <c r="L332" s="259"/>
      <c r="M332" s="260"/>
      <c r="N332" s="261"/>
      <c r="O332" s="261"/>
      <c r="P332" s="261"/>
      <c r="Q332" s="261"/>
      <c r="R332" s="261"/>
      <c r="S332" s="261"/>
      <c r="T332" s="262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63" t="s">
        <v>174</v>
      </c>
      <c r="AU332" s="263" t="s">
        <v>81</v>
      </c>
      <c r="AV332" s="14" t="s">
        <v>83</v>
      </c>
      <c r="AW332" s="14" t="s">
        <v>30</v>
      </c>
      <c r="AX332" s="14" t="s">
        <v>73</v>
      </c>
      <c r="AY332" s="263" t="s">
        <v>117</v>
      </c>
    </row>
    <row r="333" s="14" customFormat="1">
      <c r="A333" s="14"/>
      <c r="B333" s="253"/>
      <c r="C333" s="254"/>
      <c r="D333" s="233" t="s">
        <v>174</v>
      </c>
      <c r="E333" s="255" t="s">
        <v>1</v>
      </c>
      <c r="F333" s="256" t="s">
        <v>376</v>
      </c>
      <c r="G333" s="254"/>
      <c r="H333" s="257">
        <v>1.8180000000000001</v>
      </c>
      <c r="I333" s="258"/>
      <c r="J333" s="254"/>
      <c r="K333" s="254"/>
      <c r="L333" s="259"/>
      <c r="M333" s="260"/>
      <c r="N333" s="261"/>
      <c r="O333" s="261"/>
      <c r="P333" s="261"/>
      <c r="Q333" s="261"/>
      <c r="R333" s="261"/>
      <c r="S333" s="261"/>
      <c r="T333" s="262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63" t="s">
        <v>174</v>
      </c>
      <c r="AU333" s="263" t="s">
        <v>81</v>
      </c>
      <c r="AV333" s="14" t="s">
        <v>83</v>
      </c>
      <c r="AW333" s="14" t="s">
        <v>30</v>
      </c>
      <c r="AX333" s="14" t="s">
        <v>73</v>
      </c>
      <c r="AY333" s="263" t="s">
        <v>117</v>
      </c>
    </row>
    <row r="334" s="15" customFormat="1">
      <c r="A334" s="15"/>
      <c r="B334" s="264"/>
      <c r="C334" s="265"/>
      <c r="D334" s="233" t="s">
        <v>174</v>
      </c>
      <c r="E334" s="266" t="s">
        <v>1</v>
      </c>
      <c r="F334" s="267" t="s">
        <v>179</v>
      </c>
      <c r="G334" s="265"/>
      <c r="H334" s="268">
        <v>8.8879999999999999</v>
      </c>
      <c r="I334" s="269"/>
      <c r="J334" s="265"/>
      <c r="K334" s="265"/>
      <c r="L334" s="270"/>
      <c r="M334" s="271"/>
      <c r="N334" s="272"/>
      <c r="O334" s="272"/>
      <c r="P334" s="272"/>
      <c r="Q334" s="272"/>
      <c r="R334" s="272"/>
      <c r="S334" s="272"/>
      <c r="T334" s="273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74" t="s">
        <v>174</v>
      </c>
      <c r="AU334" s="274" t="s">
        <v>81</v>
      </c>
      <c r="AV334" s="15" t="s">
        <v>124</v>
      </c>
      <c r="AW334" s="15" t="s">
        <v>30</v>
      </c>
      <c r="AX334" s="15" t="s">
        <v>81</v>
      </c>
      <c r="AY334" s="274" t="s">
        <v>117</v>
      </c>
    </row>
    <row r="335" s="2" customFormat="1" ht="14.4" customHeight="1">
      <c r="A335" s="38"/>
      <c r="B335" s="39"/>
      <c r="C335" s="219" t="s">
        <v>270</v>
      </c>
      <c r="D335" s="219" t="s">
        <v>120</v>
      </c>
      <c r="E335" s="220" t="s">
        <v>377</v>
      </c>
      <c r="F335" s="221" t="s">
        <v>378</v>
      </c>
      <c r="G335" s="222" t="s">
        <v>182</v>
      </c>
      <c r="H335" s="223">
        <v>6.75</v>
      </c>
      <c r="I335" s="224"/>
      <c r="J335" s="225">
        <f>ROUND(I335*H335,2)</f>
        <v>0</v>
      </c>
      <c r="K335" s="226"/>
      <c r="L335" s="44"/>
      <c r="M335" s="227" t="s">
        <v>1</v>
      </c>
      <c r="N335" s="228" t="s">
        <v>38</v>
      </c>
      <c r="O335" s="91"/>
      <c r="P335" s="229">
        <f>O335*H335</f>
        <v>0</v>
      </c>
      <c r="Q335" s="229">
        <v>0</v>
      </c>
      <c r="R335" s="229">
        <f>Q335*H335</f>
        <v>0</v>
      </c>
      <c r="S335" s="229">
        <v>0</v>
      </c>
      <c r="T335" s="230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31" t="s">
        <v>124</v>
      </c>
      <c r="AT335" s="231" t="s">
        <v>120</v>
      </c>
      <c r="AU335" s="231" t="s">
        <v>81</v>
      </c>
      <c r="AY335" s="17" t="s">
        <v>117</v>
      </c>
      <c r="BE335" s="232">
        <f>IF(N335="základní",J335,0)</f>
        <v>0</v>
      </c>
      <c r="BF335" s="232">
        <f>IF(N335="snížená",J335,0)</f>
        <v>0</v>
      </c>
      <c r="BG335" s="232">
        <f>IF(N335="zákl. přenesená",J335,0)</f>
        <v>0</v>
      </c>
      <c r="BH335" s="232">
        <f>IF(N335="sníž. přenesená",J335,0)</f>
        <v>0</v>
      </c>
      <c r="BI335" s="232">
        <f>IF(N335="nulová",J335,0)</f>
        <v>0</v>
      </c>
      <c r="BJ335" s="17" t="s">
        <v>81</v>
      </c>
      <c r="BK335" s="232">
        <f>ROUND(I335*H335,2)</f>
        <v>0</v>
      </c>
      <c r="BL335" s="17" t="s">
        <v>124</v>
      </c>
      <c r="BM335" s="231" t="s">
        <v>379</v>
      </c>
    </row>
    <row r="336" s="2" customFormat="1">
      <c r="A336" s="38"/>
      <c r="B336" s="39"/>
      <c r="C336" s="40"/>
      <c r="D336" s="233" t="s">
        <v>125</v>
      </c>
      <c r="E336" s="40"/>
      <c r="F336" s="234" t="s">
        <v>378</v>
      </c>
      <c r="G336" s="40"/>
      <c r="H336" s="40"/>
      <c r="I336" s="235"/>
      <c r="J336" s="40"/>
      <c r="K336" s="40"/>
      <c r="L336" s="44"/>
      <c r="M336" s="236"/>
      <c r="N336" s="237"/>
      <c r="O336" s="91"/>
      <c r="P336" s="91"/>
      <c r="Q336" s="91"/>
      <c r="R336" s="91"/>
      <c r="S336" s="91"/>
      <c r="T336" s="92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125</v>
      </c>
      <c r="AU336" s="17" t="s">
        <v>81</v>
      </c>
    </row>
    <row r="337" s="13" customFormat="1">
      <c r="A337" s="13"/>
      <c r="B337" s="243"/>
      <c r="C337" s="244"/>
      <c r="D337" s="233" t="s">
        <v>174</v>
      </c>
      <c r="E337" s="245" t="s">
        <v>1</v>
      </c>
      <c r="F337" s="246" t="s">
        <v>340</v>
      </c>
      <c r="G337" s="244"/>
      <c r="H337" s="245" t="s">
        <v>1</v>
      </c>
      <c r="I337" s="247"/>
      <c r="J337" s="244"/>
      <c r="K337" s="244"/>
      <c r="L337" s="248"/>
      <c r="M337" s="249"/>
      <c r="N337" s="250"/>
      <c r="O337" s="250"/>
      <c r="P337" s="250"/>
      <c r="Q337" s="250"/>
      <c r="R337" s="250"/>
      <c r="S337" s="250"/>
      <c r="T337" s="251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52" t="s">
        <v>174</v>
      </c>
      <c r="AU337" s="252" t="s">
        <v>81</v>
      </c>
      <c r="AV337" s="13" t="s">
        <v>81</v>
      </c>
      <c r="AW337" s="13" t="s">
        <v>30</v>
      </c>
      <c r="AX337" s="13" t="s">
        <v>73</v>
      </c>
      <c r="AY337" s="252" t="s">
        <v>117</v>
      </c>
    </row>
    <row r="338" s="14" customFormat="1">
      <c r="A338" s="14"/>
      <c r="B338" s="253"/>
      <c r="C338" s="254"/>
      <c r="D338" s="233" t="s">
        <v>174</v>
      </c>
      <c r="E338" s="255" t="s">
        <v>1</v>
      </c>
      <c r="F338" s="256" t="s">
        <v>380</v>
      </c>
      <c r="G338" s="254"/>
      <c r="H338" s="257">
        <v>6.75</v>
      </c>
      <c r="I338" s="258"/>
      <c r="J338" s="254"/>
      <c r="K338" s="254"/>
      <c r="L338" s="259"/>
      <c r="M338" s="260"/>
      <c r="N338" s="261"/>
      <c r="O338" s="261"/>
      <c r="P338" s="261"/>
      <c r="Q338" s="261"/>
      <c r="R338" s="261"/>
      <c r="S338" s="261"/>
      <c r="T338" s="262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63" t="s">
        <v>174</v>
      </c>
      <c r="AU338" s="263" t="s">
        <v>81</v>
      </c>
      <c r="AV338" s="14" t="s">
        <v>83</v>
      </c>
      <c r="AW338" s="14" t="s">
        <v>30</v>
      </c>
      <c r="AX338" s="14" t="s">
        <v>73</v>
      </c>
      <c r="AY338" s="263" t="s">
        <v>117</v>
      </c>
    </row>
    <row r="339" s="15" customFormat="1">
      <c r="A339" s="15"/>
      <c r="B339" s="264"/>
      <c r="C339" s="265"/>
      <c r="D339" s="233" t="s">
        <v>174</v>
      </c>
      <c r="E339" s="266" t="s">
        <v>1</v>
      </c>
      <c r="F339" s="267" t="s">
        <v>179</v>
      </c>
      <c r="G339" s="265"/>
      <c r="H339" s="268">
        <v>6.75</v>
      </c>
      <c r="I339" s="269"/>
      <c r="J339" s="265"/>
      <c r="K339" s="265"/>
      <c r="L339" s="270"/>
      <c r="M339" s="271"/>
      <c r="N339" s="272"/>
      <c r="O339" s="272"/>
      <c r="P339" s="272"/>
      <c r="Q339" s="272"/>
      <c r="R339" s="272"/>
      <c r="S339" s="272"/>
      <c r="T339" s="273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74" t="s">
        <v>174</v>
      </c>
      <c r="AU339" s="274" t="s">
        <v>81</v>
      </c>
      <c r="AV339" s="15" t="s">
        <v>124</v>
      </c>
      <c r="AW339" s="15" t="s">
        <v>30</v>
      </c>
      <c r="AX339" s="15" t="s">
        <v>81</v>
      </c>
      <c r="AY339" s="274" t="s">
        <v>117</v>
      </c>
    </row>
    <row r="340" s="2" customFormat="1" ht="24.15" customHeight="1">
      <c r="A340" s="38"/>
      <c r="B340" s="39"/>
      <c r="C340" s="219" t="s">
        <v>381</v>
      </c>
      <c r="D340" s="219" t="s">
        <v>120</v>
      </c>
      <c r="E340" s="220" t="s">
        <v>382</v>
      </c>
      <c r="F340" s="221" t="s">
        <v>383</v>
      </c>
      <c r="G340" s="222" t="s">
        <v>265</v>
      </c>
      <c r="H340" s="223">
        <v>42</v>
      </c>
      <c r="I340" s="224"/>
      <c r="J340" s="225">
        <f>ROUND(I340*H340,2)</f>
        <v>0</v>
      </c>
      <c r="K340" s="226"/>
      <c r="L340" s="44"/>
      <c r="M340" s="227" t="s">
        <v>1</v>
      </c>
      <c r="N340" s="228" t="s">
        <v>38</v>
      </c>
      <c r="O340" s="91"/>
      <c r="P340" s="229">
        <f>O340*H340</f>
        <v>0</v>
      </c>
      <c r="Q340" s="229">
        <v>0</v>
      </c>
      <c r="R340" s="229">
        <f>Q340*H340</f>
        <v>0</v>
      </c>
      <c r="S340" s="229">
        <v>0</v>
      </c>
      <c r="T340" s="230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31" t="s">
        <v>124</v>
      </c>
      <c r="AT340" s="231" t="s">
        <v>120</v>
      </c>
      <c r="AU340" s="231" t="s">
        <v>81</v>
      </c>
      <c r="AY340" s="17" t="s">
        <v>117</v>
      </c>
      <c r="BE340" s="232">
        <f>IF(N340="základní",J340,0)</f>
        <v>0</v>
      </c>
      <c r="BF340" s="232">
        <f>IF(N340="snížená",J340,0)</f>
        <v>0</v>
      </c>
      <c r="BG340" s="232">
        <f>IF(N340="zákl. přenesená",J340,0)</f>
        <v>0</v>
      </c>
      <c r="BH340" s="232">
        <f>IF(N340="sníž. přenesená",J340,0)</f>
        <v>0</v>
      </c>
      <c r="BI340" s="232">
        <f>IF(N340="nulová",J340,0)</f>
        <v>0</v>
      </c>
      <c r="BJ340" s="17" t="s">
        <v>81</v>
      </c>
      <c r="BK340" s="232">
        <f>ROUND(I340*H340,2)</f>
        <v>0</v>
      </c>
      <c r="BL340" s="17" t="s">
        <v>124</v>
      </c>
      <c r="BM340" s="231" t="s">
        <v>384</v>
      </c>
    </row>
    <row r="341" s="2" customFormat="1">
      <c r="A341" s="38"/>
      <c r="B341" s="39"/>
      <c r="C341" s="40"/>
      <c r="D341" s="233" t="s">
        <v>125</v>
      </c>
      <c r="E341" s="40"/>
      <c r="F341" s="234" t="s">
        <v>383</v>
      </c>
      <c r="G341" s="40"/>
      <c r="H341" s="40"/>
      <c r="I341" s="235"/>
      <c r="J341" s="40"/>
      <c r="K341" s="40"/>
      <c r="L341" s="44"/>
      <c r="M341" s="236"/>
      <c r="N341" s="237"/>
      <c r="O341" s="91"/>
      <c r="P341" s="91"/>
      <c r="Q341" s="91"/>
      <c r="R341" s="91"/>
      <c r="S341" s="91"/>
      <c r="T341" s="92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125</v>
      </c>
      <c r="AU341" s="17" t="s">
        <v>81</v>
      </c>
    </row>
    <row r="342" s="13" customFormat="1">
      <c r="A342" s="13"/>
      <c r="B342" s="243"/>
      <c r="C342" s="244"/>
      <c r="D342" s="233" t="s">
        <v>174</v>
      </c>
      <c r="E342" s="245" t="s">
        <v>1</v>
      </c>
      <c r="F342" s="246" t="s">
        <v>385</v>
      </c>
      <c r="G342" s="244"/>
      <c r="H342" s="245" t="s">
        <v>1</v>
      </c>
      <c r="I342" s="247"/>
      <c r="J342" s="244"/>
      <c r="K342" s="244"/>
      <c r="L342" s="248"/>
      <c r="M342" s="249"/>
      <c r="N342" s="250"/>
      <c r="O342" s="250"/>
      <c r="P342" s="250"/>
      <c r="Q342" s="250"/>
      <c r="R342" s="250"/>
      <c r="S342" s="250"/>
      <c r="T342" s="251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52" t="s">
        <v>174</v>
      </c>
      <c r="AU342" s="252" t="s">
        <v>81</v>
      </c>
      <c r="AV342" s="13" t="s">
        <v>81</v>
      </c>
      <c r="AW342" s="13" t="s">
        <v>30</v>
      </c>
      <c r="AX342" s="13" t="s">
        <v>73</v>
      </c>
      <c r="AY342" s="252" t="s">
        <v>117</v>
      </c>
    </row>
    <row r="343" s="14" customFormat="1">
      <c r="A343" s="14"/>
      <c r="B343" s="253"/>
      <c r="C343" s="254"/>
      <c r="D343" s="233" t="s">
        <v>174</v>
      </c>
      <c r="E343" s="255" t="s">
        <v>1</v>
      </c>
      <c r="F343" s="256" t="s">
        <v>386</v>
      </c>
      <c r="G343" s="254"/>
      <c r="H343" s="257">
        <v>42</v>
      </c>
      <c r="I343" s="258"/>
      <c r="J343" s="254"/>
      <c r="K343" s="254"/>
      <c r="L343" s="259"/>
      <c r="M343" s="260"/>
      <c r="N343" s="261"/>
      <c r="O343" s="261"/>
      <c r="P343" s="261"/>
      <c r="Q343" s="261"/>
      <c r="R343" s="261"/>
      <c r="S343" s="261"/>
      <c r="T343" s="262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63" t="s">
        <v>174</v>
      </c>
      <c r="AU343" s="263" t="s">
        <v>81</v>
      </c>
      <c r="AV343" s="14" t="s">
        <v>83</v>
      </c>
      <c r="AW343" s="14" t="s">
        <v>30</v>
      </c>
      <c r="AX343" s="14" t="s">
        <v>73</v>
      </c>
      <c r="AY343" s="263" t="s">
        <v>117</v>
      </c>
    </row>
    <row r="344" s="15" customFormat="1">
      <c r="A344" s="15"/>
      <c r="B344" s="264"/>
      <c r="C344" s="265"/>
      <c r="D344" s="233" t="s">
        <v>174</v>
      </c>
      <c r="E344" s="266" t="s">
        <v>1</v>
      </c>
      <c r="F344" s="267" t="s">
        <v>179</v>
      </c>
      <c r="G344" s="265"/>
      <c r="H344" s="268">
        <v>42</v>
      </c>
      <c r="I344" s="269"/>
      <c r="J344" s="265"/>
      <c r="K344" s="265"/>
      <c r="L344" s="270"/>
      <c r="M344" s="271"/>
      <c r="N344" s="272"/>
      <c r="O344" s="272"/>
      <c r="P344" s="272"/>
      <c r="Q344" s="272"/>
      <c r="R344" s="272"/>
      <c r="S344" s="272"/>
      <c r="T344" s="273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74" t="s">
        <v>174</v>
      </c>
      <c r="AU344" s="274" t="s">
        <v>81</v>
      </c>
      <c r="AV344" s="15" t="s">
        <v>124</v>
      </c>
      <c r="AW344" s="15" t="s">
        <v>30</v>
      </c>
      <c r="AX344" s="15" t="s">
        <v>81</v>
      </c>
      <c r="AY344" s="274" t="s">
        <v>117</v>
      </c>
    </row>
    <row r="345" s="2" customFormat="1" ht="14.4" customHeight="1">
      <c r="A345" s="38"/>
      <c r="B345" s="39"/>
      <c r="C345" s="219" t="s">
        <v>274</v>
      </c>
      <c r="D345" s="219" t="s">
        <v>120</v>
      </c>
      <c r="E345" s="220" t="s">
        <v>387</v>
      </c>
      <c r="F345" s="221" t="s">
        <v>388</v>
      </c>
      <c r="G345" s="222" t="s">
        <v>173</v>
      </c>
      <c r="H345" s="223">
        <v>0.222</v>
      </c>
      <c r="I345" s="224"/>
      <c r="J345" s="225">
        <f>ROUND(I345*H345,2)</f>
        <v>0</v>
      </c>
      <c r="K345" s="226"/>
      <c r="L345" s="44"/>
      <c r="M345" s="227" t="s">
        <v>1</v>
      </c>
      <c r="N345" s="228" t="s">
        <v>38</v>
      </c>
      <c r="O345" s="91"/>
      <c r="P345" s="229">
        <f>O345*H345</f>
        <v>0</v>
      </c>
      <c r="Q345" s="229">
        <v>0</v>
      </c>
      <c r="R345" s="229">
        <f>Q345*H345</f>
        <v>0</v>
      </c>
      <c r="S345" s="229">
        <v>0</v>
      </c>
      <c r="T345" s="230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31" t="s">
        <v>124</v>
      </c>
      <c r="AT345" s="231" t="s">
        <v>120</v>
      </c>
      <c r="AU345" s="231" t="s">
        <v>81</v>
      </c>
      <c r="AY345" s="17" t="s">
        <v>117</v>
      </c>
      <c r="BE345" s="232">
        <f>IF(N345="základní",J345,0)</f>
        <v>0</v>
      </c>
      <c r="BF345" s="232">
        <f>IF(N345="snížená",J345,0)</f>
        <v>0</v>
      </c>
      <c r="BG345" s="232">
        <f>IF(N345="zákl. přenesená",J345,0)</f>
        <v>0</v>
      </c>
      <c r="BH345" s="232">
        <f>IF(N345="sníž. přenesená",J345,0)</f>
        <v>0</v>
      </c>
      <c r="BI345" s="232">
        <f>IF(N345="nulová",J345,0)</f>
        <v>0</v>
      </c>
      <c r="BJ345" s="17" t="s">
        <v>81</v>
      </c>
      <c r="BK345" s="232">
        <f>ROUND(I345*H345,2)</f>
        <v>0</v>
      </c>
      <c r="BL345" s="17" t="s">
        <v>124</v>
      </c>
      <c r="BM345" s="231" t="s">
        <v>389</v>
      </c>
    </row>
    <row r="346" s="2" customFormat="1">
      <c r="A346" s="38"/>
      <c r="B346" s="39"/>
      <c r="C346" s="40"/>
      <c r="D346" s="233" t="s">
        <v>125</v>
      </c>
      <c r="E346" s="40"/>
      <c r="F346" s="234" t="s">
        <v>388</v>
      </c>
      <c r="G346" s="40"/>
      <c r="H346" s="40"/>
      <c r="I346" s="235"/>
      <c r="J346" s="40"/>
      <c r="K346" s="40"/>
      <c r="L346" s="44"/>
      <c r="M346" s="236"/>
      <c r="N346" s="237"/>
      <c r="O346" s="91"/>
      <c r="P346" s="91"/>
      <c r="Q346" s="91"/>
      <c r="R346" s="91"/>
      <c r="S346" s="91"/>
      <c r="T346" s="92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125</v>
      </c>
      <c r="AU346" s="17" t="s">
        <v>81</v>
      </c>
    </row>
    <row r="347" s="13" customFormat="1">
      <c r="A347" s="13"/>
      <c r="B347" s="243"/>
      <c r="C347" s="244"/>
      <c r="D347" s="233" t="s">
        <v>174</v>
      </c>
      <c r="E347" s="245" t="s">
        <v>1</v>
      </c>
      <c r="F347" s="246" t="s">
        <v>390</v>
      </c>
      <c r="G347" s="244"/>
      <c r="H347" s="245" t="s">
        <v>1</v>
      </c>
      <c r="I347" s="247"/>
      <c r="J347" s="244"/>
      <c r="K347" s="244"/>
      <c r="L347" s="248"/>
      <c r="M347" s="249"/>
      <c r="N347" s="250"/>
      <c r="O347" s="250"/>
      <c r="P347" s="250"/>
      <c r="Q347" s="250"/>
      <c r="R347" s="250"/>
      <c r="S347" s="250"/>
      <c r="T347" s="251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52" t="s">
        <v>174</v>
      </c>
      <c r="AU347" s="252" t="s">
        <v>81</v>
      </c>
      <c r="AV347" s="13" t="s">
        <v>81</v>
      </c>
      <c r="AW347" s="13" t="s">
        <v>30</v>
      </c>
      <c r="AX347" s="13" t="s">
        <v>73</v>
      </c>
      <c r="AY347" s="252" t="s">
        <v>117</v>
      </c>
    </row>
    <row r="348" s="14" customFormat="1">
      <c r="A348" s="14"/>
      <c r="B348" s="253"/>
      <c r="C348" s="254"/>
      <c r="D348" s="233" t="s">
        <v>174</v>
      </c>
      <c r="E348" s="255" t="s">
        <v>1</v>
      </c>
      <c r="F348" s="256" t="s">
        <v>391</v>
      </c>
      <c r="G348" s="254"/>
      <c r="H348" s="257">
        <v>0.222</v>
      </c>
      <c r="I348" s="258"/>
      <c r="J348" s="254"/>
      <c r="K348" s="254"/>
      <c r="L348" s="259"/>
      <c r="M348" s="260"/>
      <c r="N348" s="261"/>
      <c r="O348" s="261"/>
      <c r="P348" s="261"/>
      <c r="Q348" s="261"/>
      <c r="R348" s="261"/>
      <c r="S348" s="261"/>
      <c r="T348" s="262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63" t="s">
        <v>174</v>
      </c>
      <c r="AU348" s="263" t="s">
        <v>81</v>
      </c>
      <c r="AV348" s="14" t="s">
        <v>83</v>
      </c>
      <c r="AW348" s="14" t="s">
        <v>30</v>
      </c>
      <c r="AX348" s="14" t="s">
        <v>73</v>
      </c>
      <c r="AY348" s="263" t="s">
        <v>117</v>
      </c>
    </row>
    <row r="349" s="15" customFormat="1">
      <c r="A349" s="15"/>
      <c r="B349" s="264"/>
      <c r="C349" s="265"/>
      <c r="D349" s="233" t="s">
        <v>174</v>
      </c>
      <c r="E349" s="266" t="s">
        <v>1</v>
      </c>
      <c r="F349" s="267" t="s">
        <v>179</v>
      </c>
      <c r="G349" s="265"/>
      <c r="H349" s="268">
        <v>0.222</v>
      </c>
      <c r="I349" s="269"/>
      <c r="J349" s="265"/>
      <c r="K349" s="265"/>
      <c r="L349" s="270"/>
      <c r="M349" s="271"/>
      <c r="N349" s="272"/>
      <c r="O349" s="272"/>
      <c r="P349" s="272"/>
      <c r="Q349" s="272"/>
      <c r="R349" s="272"/>
      <c r="S349" s="272"/>
      <c r="T349" s="273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74" t="s">
        <v>174</v>
      </c>
      <c r="AU349" s="274" t="s">
        <v>81</v>
      </c>
      <c r="AV349" s="15" t="s">
        <v>124</v>
      </c>
      <c r="AW349" s="15" t="s">
        <v>30</v>
      </c>
      <c r="AX349" s="15" t="s">
        <v>81</v>
      </c>
      <c r="AY349" s="274" t="s">
        <v>117</v>
      </c>
    </row>
    <row r="350" s="2" customFormat="1" ht="24.15" customHeight="1">
      <c r="A350" s="38"/>
      <c r="B350" s="39"/>
      <c r="C350" s="219" t="s">
        <v>392</v>
      </c>
      <c r="D350" s="219" t="s">
        <v>120</v>
      </c>
      <c r="E350" s="220" t="s">
        <v>393</v>
      </c>
      <c r="F350" s="221" t="s">
        <v>394</v>
      </c>
      <c r="G350" s="222" t="s">
        <v>182</v>
      </c>
      <c r="H350" s="223">
        <v>2.77</v>
      </c>
      <c r="I350" s="224"/>
      <c r="J350" s="225">
        <f>ROUND(I350*H350,2)</f>
        <v>0</v>
      </c>
      <c r="K350" s="226"/>
      <c r="L350" s="44"/>
      <c r="M350" s="227" t="s">
        <v>1</v>
      </c>
      <c r="N350" s="228" t="s">
        <v>38</v>
      </c>
      <c r="O350" s="91"/>
      <c r="P350" s="229">
        <f>O350*H350</f>
        <v>0</v>
      </c>
      <c r="Q350" s="229">
        <v>0</v>
      </c>
      <c r="R350" s="229">
        <f>Q350*H350</f>
        <v>0</v>
      </c>
      <c r="S350" s="229">
        <v>0</v>
      </c>
      <c r="T350" s="230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31" t="s">
        <v>124</v>
      </c>
      <c r="AT350" s="231" t="s">
        <v>120</v>
      </c>
      <c r="AU350" s="231" t="s">
        <v>81</v>
      </c>
      <c r="AY350" s="17" t="s">
        <v>117</v>
      </c>
      <c r="BE350" s="232">
        <f>IF(N350="základní",J350,0)</f>
        <v>0</v>
      </c>
      <c r="BF350" s="232">
        <f>IF(N350="snížená",J350,0)</f>
        <v>0</v>
      </c>
      <c r="BG350" s="232">
        <f>IF(N350="zákl. přenesená",J350,0)</f>
        <v>0</v>
      </c>
      <c r="BH350" s="232">
        <f>IF(N350="sníž. přenesená",J350,0)</f>
        <v>0</v>
      </c>
      <c r="BI350" s="232">
        <f>IF(N350="nulová",J350,0)</f>
        <v>0</v>
      </c>
      <c r="BJ350" s="17" t="s">
        <v>81</v>
      </c>
      <c r="BK350" s="232">
        <f>ROUND(I350*H350,2)</f>
        <v>0</v>
      </c>
      <c r="BL350" s="17" t="s">
        <v>124</v>
      </c>
      <c r="BM350" s="231" t="s">
        <v>395</v>
      </c>
    </row>
    <row r="351" s="2" customFormat="1">
      <c r="A351" s="38"/>
      <c r="B351" s="39"/>
      <c r="C351" s="40"/>
      <c r="D351" s="233" t="s">
        <v>125</v>
      </c>
      <c r="E351" s="40"/>
      <c r="F351" s="234" t="s">
        <v>394</v>
      </c>
      <c r="G351" s="40"/>
      <c r="H351" s="40"/>
      <c r="I351" s="235"/>
      <c r="J351" s="40"/>
      <c r="K351" s="40"/>
      <c r="L351" s="44"/>
      <c r="M351" s="236"/>
      <c r="N351" s="237"/>
      <c r="O351" s="91"/>
      <c r="P351" s="91"/>
      <c r="Q351" s="91"/>
      <c r="R351" s="91"/>
      <c r="S351" s="91"/>
      <c r="T351" s="92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125</v>
      </c>
      <c r="AU351" s="17" t="s">
        <v>81</v>
      </c>
    </row>
    <row r="352" s="13" customFormat="1">
      <c r="A352" s="13"/>
      <c r="B352" s="243"/>
      <c r="C352" s="244"/>
      <c r="D352" s="233" t="s">
        <v>174</v>
      </c>
      <c r="E352" s="245" t="s">
        <v>1</v>
      </c>
      <c r="F352" s="246" t="s">
        <v>385</v>
      </c>
      <c r="G352" s="244"/>
      <c r="H352" s="245" t="s">
        <v>1</v>
      </c>
      <c r="I352" s="247"/>
      <c r="J352" s="244"/>
      <c r="K352" s="244"/>
      <c r="L352" s="248"/>
      <c r="M352" s="249"/>
      <c r="N352" s="250"/>
      <c r="O352" s="250"/>
      <c r="P352" s="250"/>
      <c r="Q352" s="250"/>
      <c r="R352" s="250"/>
      <c r="S352" s="250"/>
      <c r="T352" s="251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52" t="s">
        <v>174</v>
      </c>
      <c r="AU352" s="252" t="s">
        <v>81</v>
      </c>
      <c r="AV352" s="13" t="s">
        <v>81</v>
      </c>
      <c r="AW352" s="13" t="s">
        <v>30</v>
      </c>
      <c r="AX352" s="13" t="s">
        <v>73</v>
      </c>
      <c r="AY352" s="252" t="s">
        <v>117</v>
      </c>
    </row>
    <row r="353" s="14" customFormat="1">
      <c r="A353" s="14"/>
      <c r="B353" s="253"/>
      <c r="C353" s="254"/>
      <c r="D353" s="233" t="s">
        <v>174</v>
      </c>
      <c r="E353" s="255" t="s">
        <v>1</v>
      </c>
      <c r="F353" s="256" t="s">
        <v>396</v>
      </c>
      <c r="G353" s="254"/>
      <c r="H353" s="257">
        <v>2.77</v>
      </c>
      <c r="I353" s="258"/>
      <c r="J353" s="254"/>
      <c r="K353" s="254"/>
      <c r="L353" s="259"/>
      <c r="M353" s="260"/>
      <c r="N353" s="261"/>
      <c r="O353" s="261"/>
      <c r="P353" s="261"/>
      <c r="Q353" s="261"/>
      <c r="R353" s="261"/>
      <c r="S353" s="261"/>
      <c r="T353" s="262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63" t="s">
        <v>174</v>
      </c>
      <c r="AU353" s="263" t="s">
        <v>81</v>
      </c>
      <c r="AV353" s="14" t="s">
        <v>83</v>
      </c>
      <c r="AW353" s="14" t="s">
        <v>30</v>
      </c>
      <c r="AX353" s="14" t="s">
        <v>73</v>
      </c>
      <c r="AY353" s="263" t="s">
        <v>117</v>
      </c>
    </row>
    <row r="354" s="15" customFormat="1">
      <c r="A354" s="15"/>
      <c r="B354" s="264"/>
      <c r="C354" s="265"/>
      <c r="D354" s="233" t="s">
        <v>174</v>
      </c>
      <c r="E354" s="266" t="s">
        <v>1</v>
      </c>
      <c r="F354" s="267" t="s">
        <v>179</v>
      </c>
      <c r="G354" s="265"/>
      <c r="H354" s="268">
        <v>2.77</v>
      </c>
      <c r="I354" s="269"/>
      <c r="J354" s="265"/>
      <c r="K354" s="265"/>
      <c r="L354" s="270"/>
      <c r="M354" s="271"/>
      <c r="N354" s="272"/>
      <c r="O354" s="272"/>
      <c r="P354" s="272"/>
      <c r="Q354" s="272"/>
      <c r="R354" s="272"/>
      <c r="S354" s="272"/>
      <c r="T354" s="273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74" t="s">
        <v>174</v>
      </c>
      <c r="AU354" s="274" t="s">
        <v>81</v>
      </c>
      <c r="AV354" s="15" t="s">
        <v>124</v>
      </c>
      <c r="AW354" s="15" t="s">
        <v>30</v>
      </c>
      <c r="AX354" s="15" t="s">
        <v>81</v>
      </c>
      <c r="AY354" s="274" t="s">
        <v>117</v>
      </c>
    </row>
    <row r="355" s="2" customFormat="1" ht="24.15" customHeight="1">
      <c r="A355" s="38"/>
      <c r="B355" s="39"/>
      <c r="C355" s="219" t="s">
        <v>277</v>
      </c>
      <c r="D355" s="219" t="s">
        <v>120</v>
      </c>
      <c r="E355" s="220" t="s">
        <v>397</v>
      </c>
      <c r="F355" s="221" t="s">
        <v>398</v>
      </c>
      <c r="G355" s="222" t="s">
        <v>182</v>
      </c>
      <c r="H355" s="223">
        <v>2.77</v>
      </c>
      <c r="I355" s="224"/>
      <c r="J355" s="225">
        <f>ROUND(I355*H355,2)</f>
        <v>0</v>
      </c>
      <c r="K355" s="226"/>
      <c r="L355" s="44"/>
      <c r="M355" s="227" t="s">
        <v>1</v>
      </c>
      <c r="N355" s="228" t="s">
        <v>38</v>
      </c>
      <c r="O355" s="91"/>
      <c r="P355" s="229">
        <f>O355*H355</f>
        <v>0</v>
      </c>
      <c r="Q355" s="229">
        <v>0</v>
      </c>
      <c r="R355" s="229">
        <f>Q355*H355</f>
        <v>0</v>
      </c>
      <c r="S355" s="229">
        <v>0</v>
      </c>
      <c r="T355" s="230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31" t="s">
        <v>124</v>
      </c>
      <c r="AT355" s="231" t="s">
        <v>120</v>
      </c>
      <c r="AU355" s="231" t="s">
        <v>81</v>
      </c>
      <c r="AY355" s="17" t="s">
        <v>117</v>
      </c>
      <c r="BE355" s="232">
        <f>IF(N355="základní",J355,0)</f>
        <v>0</v>
      </c>
      <c r="BF355" s="232">
        <f>IF(N355="snížená",J355,0)</f>
        <v>0</v>
      </c>
      <c r="BG355" s="232">
        <f>IF(N355="zákl. přenesená",J355,0)</f>
        <v>0</v>
      </c>
      <c r="BH355" s="232">
        <f>IF(N355="sníž. přenesená",J355,0)</f>
        <v>0</v>
      </c>
      <c r="BI355" s="232">
        <f>IF(N355="nulová",J355,0)</f>
        <v>0</v>
      </c>
      <c r="BJ355" s="17" t="s">
        <v>81</v>
      </c>
      <c r="BK355" s="232">
        <f>ROUND(I355*H355,2)</f>
        <v>0</v>
      </c>
      <c r="BL355" s="17" t="s">
        <v>124</v>
      </c>
      <c r="BM355" s="231" t="s">
        <v>399</v>
      </c>
    </row>
    <row r="356" s="2" customFormat="1">
      <c r="A356" s="38"/>
      <c r="B356" s="39"/>
      <c r="C356" s="40"/>
      <c r="D356" s="233" t="s">
        <v>125</v>
      </c>
      <c r="E356" s="40"/>
      <c r="F356" s="234" t="s">
        <v>398</v>
      </c>
      <c r="G356" s="40"/>
      <c r="H356" s="40"/>
      <c r="I356" s="235"/>
      <c r="J356" s="40"/>
      <c r="K356" s="40"/>
      <c r="L356" s="44"/>
      <c r="M356" s="236"/>
      <c r="N356" s="237"/>
      <c r="O356" s="91"/>
      <c r="P356" s="91"/>
      <c r="Q356" s="91"/>
      <c r="R356" s="91"/>
      <c r="S356" s="91"/>
      <c r="T356" s="92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7" t="s">
        <v>125</v>
      </c>
      <c r="AU356" s="17" t="s">
        <v>81</v>
      </c>
    </row>
    <row r="357" s="2" customFormat="1" ht="24.15" customHeight="1">
      <c r="A357" s="38"/>
      <c r="B357" s="39"/>
      <c r="C357" s="219" t="s">
        <v>400</v>
      </c>
      <c r="D357" s="219" t="s">
        <v>120</v>
      </c>
      <c r="E357" s="220" t="s">
        <v>401</v>
      </c>
      <c r="F357" s="221" t="s">
        <v>402</v>
      </c>
      <c r="G357" s="222" t="s">
        <v>173</v>
      </c>
      <c r="H357" s="223">
        <v>1.236</v>
      </c>
      <c r="I357" s="224"/>
      <c r="J357" s="225">
        <f>ROUND(I357*H357,2)</f>
        <v>0</v>
      </c>
      <c r="K357" s="226"/>
      <c r="L357" s="44"/>
      <c r="M357" s="227" t="s">
        <v>1</v>
      </c>
      <c r="N357" s="228" t="s">
        <v>38</v>
      </c>
      <c r="O357" s="91"/>
      <c r="P357" s="229">
        <f>O357*H357</f>
        <v>0</v>
      </c>
      <c r="Q357" s="229">
        <v>0</v>
      </c>
      <c r="R357" s="229">
        <f>Q357*H357</f>
        <v>0</v>
      </c>
      <c r="S357" s="229">
        <v>0</v>
      </c>
      <c r="T357" s="230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31" t="s">
        <v>124</v>
      </c>
      <c r="AT357" s="231" t="s">
        <v>120</v>
      </c>
      <c r="AU357" s="231" t="s">
        <v>81</v>
      </c>
      <c r="AY357" s="17" t="s">
        <v>117</v>
      </c>
      <c r="BE357" s="232">
        <f>IF(N357="základní",J357,0)</f>
        <v>0</v>
      </c>
      <c r="BF357" s="232">
        <f>IF(N357="snížená",J357,0)</f>
        <v>0</v>
      </c>
      <c r="BG357" s="232">
        <f>IF(N357="zákl. přenesená",J357,0)</f>
        <v>0</v>
      </c>
      <c r="BH357" s="232">
        <f>IF(N357="sníž. přenesená",J357,0)</f>
        <v>0</v>
      </c>
      <c r="BI357" s="232">
        <f>IF(N357="nulová",J357,0)</f>
        <v>0</v>
      </c>
      <c r="BJ357" s="17" t="s">
        <v>81</v>
      </c>
      <c r="BK357" s="232">
        <f>ROUND(I357*H357,2)</f>
        <v>0</v>
      </c>
      <c r="BL357" s="17" t="s">
        <v>124</v>
      </c>
      <c r="BM357" s="231" t="s">
        <v>403</v>
      </c>
    </row>
    <row r="358" s="2" customFormat="1">
      <c r="A358" s="38"/>
      <c r="B358" s="39"/>
      <c r="C358" s="40"/>
      <c r="D358" s="233" t="s">
        <v>125</v>
      </c>
      <c r="E358" s="40"/>
      <c r="F358" s="234" t="s">
        <v>402</v>
      </c>
      <c r="G358" s="40"/>
      <c r="H358" s="40"/>
      <c r="I358" s="235"/>
      <c r="J358" s="40"/>
      <c r="K358" s="40"/>
      <c r="L358" s="44"/>
      <c r="M358" s="236"/>
      <c r="N358" s="237"/>
      <c r="O358" s="91"/>
      <c r="P358" s="91"/>
      <c r="Q358" s="91"/>
      <c r="R358" s="91"/>
      <c r="S358" s="91"/>
      <c r="T358" s="92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125</v>
      </c>
      <c r="AU358" s="17" t="s">
        <v>81</v>
      </c>
    </row>
    <row r="359" s="13" customFormat="1">
      <c r="A359" s="13"/>
      <c r="B359" s="243"/>
      <c r="C359" s="244"/>
      <c r="D359" s="233" t="s">
        <v>174</v>
      </c>
      <c r="E359" s="245" t="s">
        <v>1</v>
      </c>
      <c r="F359" s="246" t="s">
        <v>340</v>
      </c>
      <c r="G359" s="244"/>
      <c r="H359" s="245" t="s">
        <v>1</v>
      </c>
      <c r="I359" s="247"/>
      <c r="J359" s="244"/>
      <c r="K359" s="244"/>
      <c r="L359" s="248"/>
      <c r="M359" s="249"/>
      <c r="N359" s="250"/>
      <c r="O359" s="250"/>
      <c r="P359" s="250"/>
      <c r="Q359" s="250"/>
      <c r="R359" s="250"/>
      <c r="S359" s="250"/>
      <c r="T359" s="251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52" t="s">
        <v>174</v>
      </c>
      <c r="AU359" s="252" t="s">
        <v>81</v>
      </c>
      <c r="AV359" s="13" t="s">
        <v>81</v>
      </c>
      <c r="AW359" s="13" t="s">
        <v>30</v>
      </c>
      <c r="AX359" s="13" t="s">
        <v>73</v>
      </c>
      <c r="AY359" s="252" t="s">
        <v>117</v>
      </c>
    </row>
    <row r="360" s="13" customFormat="1">
      <c r="A360" s="13"/>
      <c r="B360" s="243"/>
      <c r="C360" s="244"/>
      <c r="D360" s="233" t="s">
        <v>174</v>
      </c>
      <c r="E360" s="245" t="s">
        <v>1</v>
      </c>
      <c r="F360" s="246" t="s">
        <v>404</v>
      </c>
      <c r="G360" s="244"/>
      <c r="H360" s="245" t="s">
        <v>1</v>
      </c>
      <c r="I360" s="247"/>
      <c r="J360" s="244"/>
      <c r="K360" s="244"/>
      <c r="L360" s="248"/>
      <c r="M360" s="249"/>
      <c r="N360" s="250"/>
      <c r="O360" s="250"/>
      <c r="P360" s="250"/>
      <c r="Q360" s="250"/>
      <c r="R360" s="250"/>
      <c r="S360" s="250"/>
      <c r="T360" s="251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52" t="s">
        <v>174</v>
      </c>
      <c r="AU360" s="252" t="s">
        <v>81</v>
      </c>
      <c r="AV360" s="13" t="s">
        <v>81</v>
      </c>
      <c r="AW360" s="13" t="s">
        <v>30</v>
      </c>
      <c r="AX360" s="13" t="s">
        <v>73</v>
      </c>
      <c r="AY360" s="252" t="s">
        <v>117</v>
      </c>
    </row>
    <row r="361" s="14" customFormat="1">
      <c r="A361" s="14"/>
      <c r="B361" s="253"/>
      <c r="C361" s="254"/>
      <c r="D361" s="233" t="s">
        <v>174</v>
      </c>
      <c r="E361" s="255" t="s">
        <v>1</v>
      </c>
      <c r="F361" s="256" t="s">
        <v>405</v>
      </c>
      <c r="G361" s="254"/>
      <c r="H361" s="257">
        <v>0.35999999999999999</v>
      </c>
      <c r="I361" s="258"/>
      <c r="J361" s="254"/>
      <c r="K361" s="254"/>
      <c r="L361" s="259"/>
      <c r="M361" s="260"/>
      <c r="N361" s="261"/>
      <c r="O361" s="261"/>
      <c r="P361" s="261"/>
      <c r="Q361" s="261"/>
      <c r="R361" s="261"/>
      <c r="S361" s="261"/>
      <c r="T361" s="262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63" t="s">
        <v>174</v>
      </c>
      <c r="AU361" s="263" t="s">
        <v>81</v>
      </c>
      <c r="AV361" s="14" t="s">
        <v>83</v>
      </c>
      <c r="AW361" s="14" t="s">
        <v>30</v>
      </c>
      <c r="AX361" s="14" t="s">
        <v>73</v>
      </c>
      <c r="AY361" s="263" t="s">
        <v>117</v>
      </c>
    </row>
    <row r="362" s="13" customFormat="1">
      <c r="A362" s="13"/>
      <c r="B362" s="243"/>
      <c r="C362" s="244"/>
      <c r="D362" s="233" t="s">
        <v>174</v>
      </c>
      <c r="E362" s="245" t="s">
        <v>1</v>
      </c>
      <c r="F362" s="246" t="s">
        <v>355</v>
      </c>
      <c r="G362" s="244"/>
      <c r="H362" s="245" t="s">
        <v>1</v>
      </c>
      <c r="I362" s="247"/>
      <c r="J362" s="244"/>
      <c r="K362" s="244"/>
      <c r="L362" s="248"/>
      <c r="M362" s="249"/>
      <c r="N362" s="250"/>
      <c r="O362" s="250"/>
      <c r="P362" s="250"/>
      <c r="Q362" s="250"/>
      <c r="R362" s="250"/>
      <c r="S362" s="250"/>
      <c r="T362" s="251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52" t="s">
        <v>174</v>
      </c>
      <c r="AU362" s="252" t="s">
        <v>81</v>
      </c>
      <c r="AV362" s="13" t="s">
        <v>81</v>
      </c>
      <c r="AW362" s="13" t="s">
        <v>30</v>
      </c>
      <c r="AX362" s="13" t="s">
        <v>73</v>
      </c>
      <c r="AY362" s="252" t="s">
        <v>117</v>
      </c>
    </row>
    <row r="363" s="13" customFormat="1">
      <c r="A363" s="13"/>
      <c r="B363" s="243"/>
      <c r="C363" s="244"/>
      <c r="D363" s="233" t="s">
        <v>174</v>
      </c>
      <c r="E363" s="245" t="s">
        <v>1</v>
      </c>
      <c r="F363" s="246" t="s">
        <v>404</v>
      </c>
      <c r="G363" s="244"/>
      <c r="H363" s="245" t="s">
        <v>1</v>
      </c>
      <c r="I363" s="247"/>
      <c r="J363" s="244"/>
      <c r="K363" s="244"/>
      <c r="L363" s="248"/>
      <c r="M363" s="249"/>
      <c r="N363" s="250"/>
      <c r="O363" s="250"/>
      <c r="P363" s="250"/>
      <c r="Q363" s="250"/>
      <c r="R363" s="250"/>
      <c r="S363" s="250"/>
      <c r="T363" s="251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52" t="s">
        <v>174</v>
      </c>
      <c r="AU363" s="252" t="s">
        <v>81</v>
      </c>
      <c r="AV363" s="13" t="s">
        <v>81</v>
      </c>
      <c r="AW363" s="13" t="s">
        <v>30</v>
      </c>
      <c r="AX363" s="13" t="s">
        <v>73</v>
      </c>
      <c r="AY363" s="252" t="s">
        <v>117</v>
      </c>
    </row>
    <row r="364" s="14" customFormat="1">
      <c r="A364" s="14"/>
      <c r="B364" s="253"/>
      <c r="C364" s="254"/>
      <c r="D364" s="233" t="s">
        <v>174</v>
      </c>
      <c r="E364" s="255" t="s">
        <v>1</v>
      </c>
      <c r="F364" s="256" t="s">
        <v>406</v>
      </c>
      <c r="G364" s="254"/>
      <c r="H364" s="257">
        <v>0.83999999999999997</v>
      </c>
      <c r="I364" s="258"/>
      <c r="J364" s="254"/>
      <c r="K364" s="254"/>
      <c r="L364" s="259"/>
      <c r="M364" s="260"/>
      <c r="N364" s="261"/>
      <c r="O364" s="261"/>
      <c r="P364" s="261"/>
      <c r="Q364" s="261"/>
      <c r="R364" s="261"/>
      <c r="S364" s="261"/>
      <c r="T364" s="262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63" t="s">
        <v>174</v>
      </c>
      <c r="AU364" s="263" t="s">
        <v>81</v>
      </c>
      <c r="AV364" s="14" t="s">
        <v>83</v>
      </c>
      <c r="AW364" s="14" t="s">
        <v>30</v>
      </c>
      <c r="AX364" s="14" t="s">
        <v>73</v>
      </c>
      <c r="AY364" s="263" t="s">
        <v>117</v>
      </c>
    </row>
    <row r="365" s="13" customFormat="1">
      <c r="A365" s="13"/>
      <c r="B365" s="243"/>
      <c r="C365" s="244"/>
      <c r="D365" s="233" t="s">
        <v>174</v>
      </c>
      <c r="E365" s="245" t="s">
        <v>1</v>
      </c>
      <c r="F365" s="246" t="s">
        <v>343</v>
      </c>
      <c r="G365" s="244"/>
      <c r="H365" s="245" t="s">
        <v>1</v>
      </c>
      <c r="I365" s="247"/>
      <c r="J365" s="244"/>
      <c r="K365" s="244"/>
      <c r="L365" s="248"/>
      <c r="M365" s="249"/>
      <c r="N365" s="250"/>
      <c r="O365" s="250"/>
      <c r="P365" s="250"/>
      <c r="Q365" s="250"/>
      <c r="R365" s="250"/>
      <c r="S365" s="250"/>
      <c r="T365" s="251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52" t="s">
        <v>174</v>
      </c>
      <c r="AU365" s="252" t="s">
        <v>81</v>
      </c>
      <c r="AV365" s="13" t="s">
        <v>81</v>
      </c>
      <c r="AW365" s="13" t="s">
        <v>30</v>
      </c>
      <c r="AX365" s="13" t="s">
        <v>73</v>
      </c>
      <c r="AY365" s="252" t="s">
        <v>117</v>
      </c>
    </row>
    <row r="366" s="13" customFormat="1">
      <c r="A366" s="13"/>
      <c r="B366" s="243"/>
      <c r="C366" s="244"/>
      <c r="D366" s="233" t="s">
        <v>174</v>
      </c>
      <c r="E366" s="245" t="s">
        <v>1</v>
      </c>
      <c r="F366" s="246" t="s">
        <v>404</v>
      </c>
      <c r="G366" s="244"/>
      <c r="H366" s="245" t="s">
        <v>1</v>
      </c>
      <c r="I366" s="247"/>
      <c r="J366" s="244"/>
      <c r="K366" s="244"/>
      <c r="L366" s="248"/>
      <c r="M366" s="249"/>
      <c r="N366" s="250"/>
      <c r="O366" s="250"/>
      <c r="P366" s="250"/>
      <c r="Q366" s="250"/>
      <c r="R366" s="250"/>
      <c r="S366" s="250"/>
      <c r="T366" s="251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52" t="s">
        <v>174</v>
      </c>
      <c r="AU366" s="252" t="s">
        <v>81</v>
      </c>
      <c r="AV366" s="13" t="s">
        <v>81</v>
      </c>
      <c r="AW366" s="13" t="s">
        <v>30</v>
      </c>
      <c r="AX366" s="13" t="s">
        <v>73</v>
      </c>
      <c r="AY366" s="252" t="s">
        <v>117</v>
      </c>
    </row>
    <row r="367" s="14" customFormat="1">
      <c r="A367" s="14"/>
      <c r="B367" s="253"/>
      <c r="C367" s="254"/>
      <c r="D367" s="233" t="s">
        <v>174</v>
      </c>
      <c r="E367" s="255" t="s">
        <v>1</v>
      </c>
      <c r="F367" s="256" t="s">
        <v>407</v>
      </c>
      <c r="G367" s="254"/>
      <c r="H367" s="257">
        <v>0.035999999999999997</v>
      </c>
      <c r="I367" s="258"/>
      <c r="J367" s="254"/>
      <c r="K367" s="254"/>
      <c r="L367" s="259"/>
      <c r="M367" s="260"/>
      <c r="N367" s="261"/>
      <c r="O367" s="261"/>
      <c r="P367" s="261"/>
      <c r="Q367" s="261"/>
      <c r="R367" s="261"/>
      <c r="S367" s="261"/>
      <c r="T367" s="262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63" t="s">
        <v>174</v>
      </c>
      <c r="AU367" s="263" t="s">
        <v>81</v>
      </c>
      <c r="AV367" s="14" t="s">
        <v>83</v>
      </c>
      <c r="AW367" s="14" t="s">
        <v>30</v>
      </c>
      <c r="AX367" s="14" t="s">
        <v>73</v>
      </c>
      <c r="AY367" s="263" t="s">
        <v>117</v>
      </c>
    </row>
    <row r="368" s="15" customFormat="1">
      <c r="A368" s="15"/>
      <c r="B368" s="264"/>
      <c r="C368" s="265"/>
      <c r="D368" s="233" t="s">
        <v>174</v>
      </c>
      <c r="E368" s="266" t="s">
        <v>1</v>
      </c>
      <c r="F368" s="267" t="s">
        <v>179</v>
      </c>
      <c r="G368" s="265"/>
      <c r="H368" s="268">
        <v>1.236</v>
      </c>
      <c r="I368" s="269"/>
      <c r="J368" s="265"/>
      <c r="K368" s="265"/>
      <c r="L368" s="270"/>
      <c r="M368" s="271"/>
      <c r="N368" s="272"/>
      <c r="O368" s="272"/>
      <c r="P368" s="272"/>
      <c r="Q368" s="272"/>
      <c r="R368" s="272"/>
      <c r="S368" s="272"/>
      <c r="T368" s="273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74" t="s">
        <v>174</v>
      </c>
      <c r="AU368" s="274" t="s">
        <v>81</v>
      </c>
      <c r="AV368" s="15" t="s">
        <v>124</v>
      </c>
      <c r="AW368" s="15" t="s">
        <v>30</v>
      </c>
      <c r="AX368" s="15" t="s">
        <v>81</v>
      </c>
      <c r="AY368" s="274" t="s">
        <v>117</v>
      </c>
    </row>
    <row r="369" s="2" customFormat="1" ht="14.4" customHeight="1">
      <c r="A369" s="38"/>
      <c r="B369" s="39"/>
      <c r="C369" s="219" t="s">
        <v>285</v>
      </c>
      <c r="D369" s="219" t="s">
        <v>120</v>
      </c>
      <c r="E369" s="220" t="s">
        <v>408</v>
      </c>
      <c r="F369" s="221" t="s">
        <v>409</v>
      </c>
      <c r="G369" s="222" t="s">
        <v>410</v>
      </c>
      <c r="H369" s="223">
        <v>5</v>
      </c>
      <c r="I369" s="224"/>
      <c r="J369" s="225">
        <f>ROUND(I369*H369,2)</f>
        <v>0</v>
      </c>
      <c r="K369" s="226"/>
      <c r="L369" s="44"/>
      <c r="M369" s="227" t="s">
        <v>1</v>
      </c>
      <c r="N369" s="228" t="s">
        <v>38</v>
      </c>
      <c r="O369" s="91"/>
      <c r="P369" s="229">
        <f>O369*H369</f>
        <v>0</v>
      </c>
      <c r="Q369" s="229">
        <v>0</v>
      </c>
      <c r="R369" s="229">
        <f>Q369*H369</f>
        <v>0</v>
      </c>
      <c r="S369" s="229">
        <v>0</v>
      </c>
      <c r="T369" s="230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31" t="s">
        <v>124</v>
      </c>
      <c r="AT369" s="231" t="s">
        <v>120</v>
      </c>
      <c r="AU369" s="231" t="s">
        <v>81</v>
      </c>
      <c r="AY369" s="17" t="s">
        <v>117</v>
      </c>
      <c r="BE369" s="232">
        <f>IF(N369="základní",J369,0)</f>
        <v>0</v>
      </c>
      <c r="BF369" s="232">
        <f>IF(N369="snížená",J369,0)</f>
        <v>0</v>
      </c>
      <c r="BG369" s="232">
        <f>IF(N369="zákl. přenesená",J369,0)</f>
        <v>0</v>
      </c>
      <c r="BH369" s="232">
        <f>IF(N369="sníž. přenesená",J369,0)</f>
        <v>0</v>
      </c>
      <c r="BI369" s="232">
        <f>IF(N369="nulová",J369,0)</f>
        <v>0</v>
      </c>
      <c r="BJ369" s="17" t="s">
        <v>81</v>
      </c>
      <c r="BK369" s="232">
        <f>ROUND(I369*H369,2)</f>
        <v>0</v>
      </c>
      <c r="BL369" s="17" t="s">
        <v>124</v>
      </c>
      <c r="BM369" s="231" t="s">
        <v>411</v>
      </c>
    </row>
    <row r="370" s="2" customFormat="1">
      <c r="A370" s="38"/>
      <c r="B370" s="39"/>
      <c r="C370" s="40"/>
      <c r="D370" s="233" t="s">
        <v>125</v>
      </c>
      <c r="E370" s="40"/>
      <c r="F370" s="234" t="s">
        <v>409</v>
      </c>
      <c r="G370" s="40"/>
      <c r="H370" s="40"/>
      <c r="I370" s="235"/>
      <c r="J370" s="40"/>
      <c r="K370" s="40"/>
      <c r="L370" s="44"/>
      <c r="M370" s="236"/>
      <c r="N370" s="237"/>
      <c r="O370" s="91"/>
      <c r="P370" s="91"/>
      <c r="Q370" s="91"/>
      <c r="R370" s="91"/>
      <c r="S370" s="91"/>
      <c r="T370" s="92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7" t="s">
        <v>125</v>
      </c>
      <c r="AU370" s="17" t="s">
        <v>81</v>
      </c>
    </row>
    <row r="371" s="13" customFormat="1">
      <c r="A371" s="13"/>
      <c r="B371" s="243"/>
      <c r="C371" s="244"/>
      <c r="D371" s="233" t="s">
        <v>174</v>
      </c>
      <c r="E371" s="245" t="s">
        <v>1</v>
      </c>
      <c r="F371" s="246" t="s">
        <v>340</v>
      </c>
      <c r="G371" s="244"/>
      <c r="H371" s="245" t="s">
        <v>1</v>
      </c>
      <c r="I371" s="247"/>
      <c r="J371" s="244"/>
      <c r="K371" s="244"/>
      <c r="L371" s="248"/>
      <c r="M371" s="249"/>
      <c r="N371" s="250"/>
      <c r="O371" s="250"/>
      <c r="P371" s="250"/>
      <c r="Q371" s="250"/>
      <c r="R371" s="250"/>
      <c r="S371" s="250"/>
      <c r="T371" s="251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52" t="s">
        <v>174</v>
      </c>
      <c r="AU371" s="252" t="s">
        <v>81</v>
      </c>
      <c r="AV371" s="13" t="s">
        <v>81</v>
      </c>
      <c r="AW371" s="13" t="s">
        <v>30</v>
      </c>
      <c r="AX371" s="13" t="s">
        <v>73</v>
      </c>
      <c r="AY371" s="252" t="s">
        <v>117</v>
      </c>
    </row>
    <row r="372" s="14" customFormat="1">
      <c r="A372" s="14"/>
      <c r="B372" s="253"/>
      <c r="C372" s="254"/>
      <c r="D372" s="233" t="s">
        <v>174</v>
      </c>
      <c r="E372" s="255" t="s">
        <v>1</v>
      </c>
      <c r="F372" s="256" t="s">
        <v>138</v>
      </c>
      <c r="G372" s="254"/>
      <c r="H372" s="257">
        <v>5</v>
      </c>
      <c r="I372" s="258"/>
      <c r="J372" s="254"/>
      <c r="K372" s="254"/>
      <c r="L372" s="259"/>
      <c r="M372" s="260"/>
      <c r="N372" s="261"/>
      <c r="O372" s="261"/>
      <c r="P372" s="261"/>
      <c r="Q372" s="261"/>
      <c r="R372" s="261"/>
      <c r="S372" s="261"/>
      <c r="T372" s="262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63" t="s">
        <v>174</v>
      </c>
      <c r="AU372" s="263" t="s">
        <v>81</v>
      </c>
      <c r="AV372" s="14" t="s">
        <v>83</v>
      </c>
      <c r="AW372" s="14" t="s">
        <v>30</v>
      </c>
      <c r="AX372" s="14" t="s">
        <v>73</v>
      </c>
      <c r="AY372" s="263" t="s">
        <v>117</v>
      </c>
    </row>
    <row r="373" s="15" customFormat="1">
      <c r="A373" s="15"/>
      <c r="B373" s="264"/>
      <c r="C373" s="265"/>
      <c r="D373" s="233" t="s">
        <v>174</v>
      </c>
      <c r="E373" s="266" t="s">
        <v>1</v>
      </c>
      <c r="F373" s="267" t="s">
        <v>179</v>
      </c>
      <c r="G373" s="265"/>
      <c r="H373" s="268">
        <v>5</v>
      </c>
      <c r="I373" s="269"/>
      <c r="J373" s="265"/>
      <c r="K373" s="265"/>
      <c r="L373" s="270"/>
      <c r="M373" s="271"/>
      <c r="N373" s="272"/>
      <c r="O373" s="272"/>
      <c r="P373" s="272"/>
      <c r="Q373" s="272"/>
      <c r="R373" s="272"/>
      <c r="S373" s="272"/>
      <c r="T373" s="273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74" t="s">
        <v>174</v>
      </c>
      <c r="AU373" s="274" t="s">
        <v>81</v>
      </c>
      <c r="AV373" s="15" t="s">
        <v>124</v>
      </c>
      <c r="AW373" s="15" t="s">
        <v>30</v>
      </c>
      <c r="AX373" s="15" t="s">
        <v>81</v>
      </c>
      <c r="AY373" s="274" t="s">
        <v>117</v>
      </c>
    </row>
    <row r="374" s="2" customFormat="1" ht="14.4" customHeight="1">
      <c r="A374" s="38"/>
      <c r="B374" s="39"/>
      <c r="C374" s="219" t="s">
        <v>412</v>
      </c>
      <c r="D374" s="219" t="s">
        <v>120</v>
      </c>
      <c r="E374" s="220" t="s">
        <v>413</v>
      </c>
      <c r="F374" s="221" t="s">
        <v>414</v>
      </c>
      <c r="G374" s="222" t="s">
        <v>182</v>
      </c>
      <c r="H374" s="223">
        <v>54.613999999999997</v>
      </c>
      <c r="I374" s="224"/>
      <c r="J374" s="225">
        <f>ROUND(I374*H374,2)</f>
        <v>0</v>
      </c>
      <c r="K374" s="226"/>
      <c r="L374" s="44"/>
      <c r="M374" s="227" t="s">
        <v>1</v>
      </c>
      <c r="N374" s="228" t="s">
        <v>38</v>
      </c>
      <c r="O374" s="91"/>
      <c r="P374" s="229">
        <f>O374*H374</f>
        <v>0</v>
      </c>
      <c r="Q374" s="229">
        <v>0</v>
      </c>
      <c r="R374" s="229">
        <f>Q374*H374</f>
        <v>0</v>
      </c>
      <c r="S374" s="229">
        <v>0</v>
      </c>
      <c r="T374" s="230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31" t="s">
        <v>124</v>
      </c>
      <c r="AT374" s="231" t="s">
        <v>120</v>
      </c>
      <c r="AU374" s="231" t="s">
        <v>81</v>
      </c>
      <c r="AY374" s="17" t="s">
        <v>117</v>
      </c>
      <c r="BE374" s="232">
        <f>IF(N374="základní",J374,0)</f>
        <v>0</v>
      </c>
      <c r="BF374" s="232">
        <f>IF(N374="snížená",J374,0)</f>
        <v>0</v>
      </c>
      <c r="BG374" s="232">
        <f>IF(N374="zákl. přenesená",J374,0)</f>
        <v>0</v>
      </c>
      <c r="BH374" s="232">
        <f>IF(N374="sníž. přenesená",J374,0)</f>
        <v>0</v>
      </c>
      <c r="BI374" s="232">
        <f>IF(N374="nulová",J374,0)</f>
        <v>0</v>
      </c>
      <c r="BJ374" s="17" t="s">
        <v>81</v>
      </c>
      <c r="BK374" s="232">
        <f>ROUND(I374*H374,2)</f>
        <v>0</v>
      </c>
      <c r="BL374" s="17" t="s">
        <v>124</v>
      </c>
      <c r="BM374" s="231" t="s">
        <v>415</v>
      </c>
    </row>
    <row r="375" s="2" customFormat="1">
      <c r="A375" s="38"/>
      <c r="B375" s="39"/>
      <c r="C375" s="40"/>
      <c r="D375" s="233" t="s">
        <v>125</v>
      </c>
      <c r="E375" s="40"/>
      <c r="F375" s="234" t="s">
        <v>414</v>
      </c>
      <c r="G375" s="40"/>
      <c r="H375" s="40"/>
      <c r="I375" s="235"/>
      <c r="J375" s="40"/>
      <c r="K375" s="40"/>
      <c r="L375" s="44"/>
      <c r="M375" s="236"/>
      <c r="N375" s="237"/>
      <c r="O375" s="91"/>
      <c r="P375" s="91"/>
      <c r="Q375" s="91"/>
      <c r="R375" s="91"/>
      <c r="S375" s="91"/>
      <c r="T375" s="92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T375" s="17" t="s">
        <v>125</v>
      </c>
      <c r="AU375" s="17" t="s">
        <v>81</v>
      </c>
    </row>
    <row r="376" s="13" customFormat="1">
      <c r="A376" s="13"/>
      <c r="B376" s="243"/>
      <c r="C376" s="244"/>
      <c r="D376" s="233" t="s">
        <v>174</v>
      </c>
      <c r="E376" s="245" t="s">
        <v>1</v>
      </c>
      <c r="F376" s="246" t="s">
        <v>355</v>
      </c>
      <c r="G376" s="244"/>
      <c r="H376" s="245" t="s">
        <v>1</v>
      </c>
      <c r="I376" s="247"/>
      <c r="J376" s="244"/>
      <c r="K376" s="244"/>
      <c r="L376" s="248"/>
      <c r="M376" s="249"/>
      <c r="N376" s="250"/>
      <c r="O376" s="250"/>
      <c r="P376" s="250"/>
      <c r="Q376" s="250"/>
      <c r="R376" s="250"/>
      <c r="S376" s="250"/>
      <c r="T376" s="251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52" t="s">
        <v>174</v>
      </c>
      <c r="AU376" s="252" t="s">
        <v>81</v>
      </c>
      <c r="AV376" s="13" t="s">
        <v>81</v>
      </c>
      <c r="AW376" s="13" t="s">
        <v>30</v>
      </c>
      <c r="AX376" s="13" t="s">
        <v>73</v>
      </c>
      <c r="AY376" s="252" t="s">
        <v>117</v>
      </c>
    </row>
    <row r="377" s="14" customFormat="1">
      <c r="A377" s="14"/>
      <c r="B377" s="253"/>
      <c r="C377" s="254"/>
      <c r="D377" s="233" t="s">
        <v>174</v>
      </c>
      <c r="E377" s="255" t="s">
        <v>1</v>
      </c>
      <c r="F377" s="256" t="s">
        <v>416</v>
      </c>
      <c r="G377" s="254"/>
      <c r="H377" s="257">
        <v>6.9249999999999998</v>
      </c>
      <c r="I377" s="258"/>
      <c r="J377" s="254"/>
      <c r="K377" s="254"/>
      <c r="L377" s="259"/>
      <c r="M377" s="260"/>
      <c r="N377" s="261"/>
      <c r="O377" s="261"/>
      <c r="P377" s="261"/>
      <c r="Q377" s="261"/>
      <c r="R377" s="261"/>
      <c r="S377" s="261"/>
      <c r="T377" s="262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63" t="s">
        <v>174</v>
      </c>
      <c r="AU377" s="263" t="s">
        <v>81</v>
      </c>
      <c r="AV377" s="14" t="s">
        <v>83</v>
      </c>
      <c r="AW377" s="14" t="s">
        <v>30</v>
      </c>
      <c r="AX377" s="14" t="s">
        <v>73</v>
      </c>
      <c r="AY377" s="263" t="s">
        <v>117</v>
      </c>
    </row>
    <row r="378" s="13" customFormat="1">
      <c r="A378" s="13"/>
      <c r="B378" s="243"/>
      <c r="C378" s="244"/>
      <c r="D378" s="233" t="s">
        <v>174</v>
      </c>
      <c r="E378" s="245" t="s">
        <v>1</v>
      </c>
      <c r="F378" s="246" t="s">
        <v>417</v>
      </c>
      <c r="G378" s="244"/>
      <c r="H378" s="245" t="s">
        <v>1</v>
      </c>
      <c r="I378" s="247"/>
      <c r="J378" s="244"/>
      <c r="K378" s="244"/>
      <c r="L378" s="248"/>
      <c r="M378" s="249"/>
      <c r="N378" s="250"/>
      <c r="O378" s="250"/>
      <c r="P378" s="250"/>
      <c r="Q378" s="250"/>
      <c r="R378" s="250"/>
      <c r="S378" s="250"/>
      <c r="T378" s="251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52" t="s">
        <v>174</v>
      </c>
      <c r="AU378" s="252" t="s">
        <v>81</v>
      </c>
      <c r="AV378" s="13" t="s">
        <v>81</v>
      </c>
      <c r="AW378" s="13" t="s">
        <v>30</v>
      </c>
      <c r="AX378" s="13" t="s">
        <v>73</v>
      </c>
      <c r="AY378" s="252" t="s">
        <v>117</v>
      </c>
    </row>
    <row r="379" s="14" customFormat="1">
      <c r="A379" s="14"/>
      <c r="B379" s="253"/>
      <c r="C379" s="254"/>
      <c r="D379" s="233" t="s">
        <v>174</v>
      </c>
      <c r="E379" s="255" t="s">
        <v>1</v>
      </c>
      <c r="F379" s="256" t="s">
        <v>418</v>
      </c>
      <c r="G379" s="254"/>
      <c r="H379" s="257">
        <v>29.564</v>
      </c>
      <c r="I379" s="258"/>
      <c r="J379" s="254"/>
      <c r="K379" s="254"/>
      <c r="L379" s="259"/>
      <c r="M379" s="260"/>
      <c r="N379" s="261"/>
      <c r="O379" s="261"/>
      <c r="P379" s="261"/>
      <c r="Q379" s="261"/>
      <c r="R379" s="261"/>
      <c r="S379" s="261"/>
      <c r="T379" s="262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63" t="s">
        <v>174</v>
      </c>
      <c r="AU379" s="263" t="s">
        <v>81</v>
      </c>
      <c r="AV379" s="14" t="s">
        <v>83</v>
      </c>
      <c r="AW379" s="14" t="s">
        <v>30</v>
      </c>
      <c r="AX379" s="14" t="s">
        <v>73</v>
      </c>
      <c r="AY379" s="263" t="s">
        <v>117</v>
      </c>
    </row>
    <row r="380" s="13" customFormat="1">
      <c r="A380" s="13"/>
      <c r="B380" s="243"/>
      <c r="C380" s="244"/>
      <c r="D380" s="233" t="s">
        <v>174</v>
      </c>
      <c r="E380" s="245" t="s">
        <v>1</v>
      </c>
      <c r="F380" s="246" t="s">
        <v>419</v>
      </c>
      <c r="G380" s="244"/>
      <c r="H380" s="245" t="s">
        <v>1</v>
      </c>
      <c r="I380" s="247"/>
      <c r="J380" s="244"/>
      <c r="K380" s="244"/>
      <c r="L380" s="248"/>
      <c r="M380" s="249"/>
      <c r="N380" s="250"/>
      <c r="O380" s="250"/>
      <c r="P380" s="250"/>
      <c r="Q380" s="250"/>
      <c r="R380" s="250"/>
      <c r="S380" s="250"/>
      <c r="T380" s="251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52" t="s">
        <v>174</v>
      </c>
      <c r="AU380" s="252" t="s">
        <v>81</v>
      </c>
      <c r="AV380" s="13" t="s">
        <v>81</v>
      </c>
      <c r="AW380" s="13" t="s">
        <v>30</v>
      </c>
      <c r="AX380" s="13" t="s">
        <v>73</v>
      </c>
      <c r="AY380" s="252" t="s">
        <v>117</v>
      </c>
    </row>
    <row r="381" s="14" customFormat="1">
      <c r="A381" s="14"/>
      <c r="B381" s="253"/>
      <c r="C381" s="254"/>
      <c r="D381" s="233" t="s">
        <v>174</v>
      </c>
      <c r="E381" s="255" t="s">
        <v>1</v>
      </c>
      <c r="F381" s="256" t="s">
        <v>420</v>
      </c>
      <c r="G381" s="254"/>
      <c r="H381" s="257">
        <v>13.568</v>
      </c>
      <c r="I381" s="258"/>
      <c r="J381" s="254"/>
      <c r="K381" s="254"/>
      <c r="L381" s="259"/>
      <c r="M381" s="260"/>
      <c r="N381" s="261"/>
      <c r="O381" s="261"/>
      <c r="P381" s="261"/>
      <c r="Q381" s="261"/>
      <c r="R381" s="261"/>
      <c r="S381" s="261"/>
      <c r="T381" s="262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63" t="s">
        <v>174</v>
      </c>
      <c r="AU381" s="263" t="s">
        <v>81</v>
      </c>
      <c r="AV381" s="14" t="s">
        <v>83</v>
      </c>
      <c r="AW381" s="14" t="s">
        <v>30</v>
      </c>
      <c r="AX381" s="14" t="s">
        <v>73</v>
      </c>
      <c r="AY381" s="263" t="s">
        <v>117</v>
      </c>
    </row>
    <row r="382" s="14" customFormat="1">
      <c r="A382" s="14"/>
      <c r="B382" s="253"/>
      <c r="C382" s="254"/>
      <c r="D382" s="233" t="s">
        <v>174</v>
      </c>
      <c r="E382" s="255" t="s">
        <v>1</v>
      </c>
      <c r="F382" s="256" t="s">
        <v>421</v>
      </c>
      <c r="G382" s="254"/>
      <c r="H382" s="257">
        <v>4.5570000000000004</v>
      </c>
      <c r="I382" s="258"/>
      <c r="J382" s="254"/>
      <c r="K382" s="254"/>
      <c r="L382" s="259"/>
      <c r="M382" s="260"/>
      <c r="N382" s="261"/>
      <c r="O382" s="261"/>
      <c r="P382" s="261"/>
      <c r="Q382" s="261"/>
      <c r="R382" s="261"/>
      <c r="S382" s="261"/>
      <c r="T382" s="262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63" t="s">
        <v>174</v>
      </c>
      <c r="AU382" s="263" t="s">
        <v>81</v>
      </c>
      <c r="AV382" s="14" t="s">
        <v>83</v>
      </c>
      <c r="AW382" s="14" t="s">
        <v>30</v>
      </c>
      <c r="AX382" s="14" t="s">
        <v>73</v>
      </c>
      <c r="AY382" s="263" t="s">
        <v>117</v>
      </c>
    </row>
    <row r="383" s="15" customFormat="1">
      <c r="A383" s="15"/>
      <c r="B383" s="264"/>
      <c r="C383" s="265"/>
      <c r="D383" s="233" t="s">
        <v>174</v>
      </c>
      <c r="E383" s="266" t="s">
        <v>1</v>
      </c>
      <c r="F383" s="267" t="s">
        <v>179</v>
      </c>
      <c r="G383" s="265"/>
      <c r="H383" s="268">
        <v>54.613999999999997</v>
      </c>
      <c r="I383" s="269"/>
      <c r="J383" s="265"/>
      <c r="K383" s="265"/>
      <c r="L383" s="270"/>
      <c r="M383" s="271"/>
      <c r="N383" s="272"/>
      <c r="O383" s="272"/>
      <c r="P383" s="272"/>
      <c r="Q383" s="272"/>
      <c r="R383" s="272"/>
      <c r="S383" s="272"/>
      <c r="T383" s="273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74" t="s">
        <v>174</v>
      </c>
      <c r="AU383" s="274" t="s">
        <v>81</v>
      </c>
      <c r="AV383" s="15" t="s">
        <v>124</v>
      </c>
      <c r="AW383" s="15" t="s">
        <v>30</v>
      </c>
      <c r="AX383" s="15" t="s">
        <v>81</v>
      </c>
      <c r="AY383" s="274" t="s">
        <v>117</v>
      </c>
    </row>
    <row r="384" s="2" customFormat="1" ht="24.15" customHeight="1">
      <c r="A384" s="38"/>
      <c r="B384" s="39"/>
      <c r="C384" s="219" t="s">
        <v>290</v>
      </c>
      <c r="D384" s="219" t="s">
        <v>120</v>
      </c>
      <c r="E384" s="220" t="s">
        <v>422</v>
      </c>
      <c r="F384" s="221" t="s">
        <v>423</v>
      </c>
      <c r="G384" s="222" t="s">
        <v>182</v>
      </c>
      <c r="H384" s="223">
        <v>5.625</v>
      </c>
      <c r="I384" s="224"/>
      <c r="J384" s="225">
        <f>ROUND(I384*H384,2)</f>
        <v>0</v>
      </c>
      <c r="K384" s="226"/>
      <c r="L384" s="44"/>
      <c r="M384" s="227" t="s">
        <v>1</v>
      </c>
      <c r="N384" s="228" t="s">
        <v>38</v>
      </c>
      <c r="O384" s="91"/>
      <c r="P384" s="229">
        <f>O384*H384</f>
        <v>0</v>
      </c>
      <c r="Q384" s="229">
        <v>0</v>
      </c>
      <c r="R384" s="229">
        <f>Q384*H384</f>
        <v>0</v>
      </c>
      <c r="S384" s="229">
        <v>0</v>
      </c>
      <c r="T384" s="230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31" t="s">
        <v>124</v>
      </c>
      <c r="AT384" s="231" t="s">
        <v>120</v>
      </c>
      <c r="AU384" s="231" t="s">
        <v>81</v>
      </c>
      <c r="AY384" s="17" t="s">
        <v>117</v>
      </c>
      <c r="BE384" s="232">
        <f>IF(N384="základní",J384,0)</f>
        <v>0</v>
      </c>
      <c r="BF384" s="232">
        <f>IF(N384="snížená",J384,0)</f>
        <v>0</v>
      </c>
      <c r="BG384" s="232">
        <f>IF(N384="zákl. přenesená",J384,0)</f>
        <v>0</v>
      </c>
      <c r="BH384" s="232">
        <f>IF(N384="sníž. přenesená",J384,0)</f>
        <v>0</v>
      </c>
      <c r="BI384" s="232">
        <f>IF(N384="nulová",J384,0)</f>
        <v>0</v>
      </c>
      <c r="BJ384" s="17" t="s">
        <v>81</v>
      </c>
      <c r="BK384" s="232">
        <f>ROUND(I384*H384,2)</f>
        <v>0</v>
      </c>
      <c r="BL384" s="17" t="s">
        <v>124</v>
      </c>
      <c r="BM384" s="231" t="s">
        <v>424</v>
      </c>
    </row>
    <row r="385" s="2" customFormat="1">
      <c r="A385" s="38"/>
      <c r="B385" s="39"/>
      <c r="C385" s="40"/>
      <c r="D385" s="233" t="s">
        <v>125</v>
      </c>
      <c r="E385" s="40"/>
      <c r="F385" s="234" t="s">
        <v>423</v>
      </c>
      <c r="G385" s="40"/>
      <c r="H385" s="40"/>
      <c r="I385" s="235"/>
      <c r="J385" s="40"/>
      <c r="K385" s="40"/>
      <c r="L385" s="44"/>
      <c r="M385" s="236"/>
      <c r="N385" s="237"/>
      <c r="O385" s="91"/>
      <c r="P385" s="91"/>
      <c r="Q385" s="91"/>
      <c r="R385" s="91"/>
      <c r="S385" s="91"/>
      <c r="T385" s="92"/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T385" s="17" t="s">
        <v>125</v>
      </c>
      <c r="AU385" s="17" t="s">
        <v>81</v>
      </c>
    </row>
    <row r="386" s="13" customFormat="1">
      <c r="A386" s="13"/>
      <c r="B386" s="243"/>
      <c r="C386" s="244"/>
      <c r="D386" s="233" t="s">
        <v>174</v>
      </c>
      <c r="E386" s="245" t="s">
        <v>1</v>
      </c>
      <c r="F386" s="246" t="s">
        <v>425</v>
      </c>
      <c r="G386" s="244"/>
      <c r="H386" s="245" t="s">
        <v>1</v>
      </c>
      <c r="I386" s="247"/>
      <c r="J386" s="244"/>
      <c r="K386" s="244"/>
      <c r="L386" s="248"/>
      <c r="M386" s="249"/>
      <c r="N386" s="250"/>
      <c r="O386" s="250"/>
      <c r="P386" s="250"/>
      <c r="Q386" s="250"/>
      <c r="R386" s="250"/>
      <c r="S386" s="250"/>
      <c r="T386" s="251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52" t="s">
        <v>174</v>
      </c>
      <c r="AU386" s="252" t="s">
        <v>81</v>
      </c>
      <c r="AV386" s="13" t="s">
        <v>81</v>
      </c>
      <c r="AW386" s="13" t="s">
        <v>30</v>
      </c>
      <c r="AX386" s="13" t="s">
        <v>73</v>
      </c>
      <c r="AY386" s="252" t="s">
        <v>117</v>
      </c>
    </row>
    <row r="387" s="14" customFormat="1">
      <c r="A387" s="14"/>
      <c r="B387" s="253"/>
      <c r="C387" s="254"/>
      <c r="D387" s="233" t="s">
        <v>174</v>
      </c>
      <c r="E387" s="255" t="s">
        <v>1</v>
      </c>
      <c r="F387" s="256" t="s">
        <v>426</v>
      </c>
      <c r="G387" s="254"/>
      <c r="H387" s="257">
        <v>4.992</v>
      </c>
      <c r="I387" s="258"/>
      <c r="J387" s="254"/>
      <c r="K387" s="254"/>
      <c r="L387" s="259"/>
      <c r="M387" s="260"/>
      <c r="N387" s="261"/>
      <c r="O387" s="261"/>
      <c r="P387" s="261"/>
      <c r="Q387" s="261"/>
      <c r="R387" s="261"/>
      <c r="S387" s="261"/>
      <c r="T387" s="262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63" t="s">
        <v>174</v>
      </c>
      <c r="AU387" s="263" t="s">
        <v>81</v>
      </c>
      <c r="AV387" s="14" t="s">
        <v>83</v>
      </c>
      <c r="AW387" s="14" t="s">
        <v>30</v>
      </c>
      <c r="AX387" s="14" t="s">
        <v>73</v>
      </c>
      <c r="AY387" s="263" t="s">
        <v>117</v>
      </c>
    </row>
    <row r="388" s="14" customFormat="1">
      <c r="A388" s="14"/>
      <c r="B388" s="253"/>
      <c r="C388" s="254"/>
      <c r="D388" s="233" t="s">
        <v>174</v>
      </c>
      <c r="E388" s="255" t="s">
        <v>1</v>
      </c>
      <c r="F388" s="256" t="s">
        <v>427</v>
      </c>
      <c r="G388" s="254"/>
      <c r="H388" s="257">
        <v>0.63300000000000001</v>
      </c>
      <c r="I388" s="258"/>
      <c r="J388" s="254"/>
      <c r="K388" s="254"/>
      <c r="L388" s="259"/>
      <c r="M388" s="260"/>
      <c r="N388" s="261"/>
      <c r="O388" s="261"/>
      <c r="P388" s="261"/>
      <c r="Q388" s="261"/>
      <c r="R388" s="261"/>
      <c r="S388" s="261"/>
      <c r="T388" s="262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63" t="s">
        <v>174</v>
      </c>
      <c r="AU388" s="263" t="s">
        <v>81</v>
      </c>
      <c r="AV388" s="14" t="s">
        <v>83</v>
      </c>
      <c r="AW388" s="14" t="s">
        <v>30</v>
      </c>
      <c r="AX388" s="14" t="s">
        <v>73</v>
      </c>
      <c r="AY388" s="263" t="s">
        <v>117</v>
      </c>
    </row>
    <row r="389" s="15" customFormat="1">
      <c r="A389" s="15"/>
      <c r="B389" s="264"/>
      <c r="C389" s="265"/>
      <c r="D389" s="233" t="s">
        <v>174</v>
      </c>
      <c r="E389" s="266" t="s">
        <v>1</v>
      </c>
      <c r="F389" s="267" t="s">
        <v>179</v>
      </c>
      <c r="G389" s="265"/>
      <c r="H389" s="268">
        <v>5.625</v>
      </c>
      <c r="I389" s="269"/>
      <c r="J389" s="265"/>
      <c r="K389" s="265"/>
      <c r="L389" s="270"/>
      <c r="M389" s="271"/>
      <c r="N389" s="272"/>
      <c r="O389" s="272"/>
      <c r="P389" s="272"/>
      <c r="Q389" s="272"/>
      <c r="R389" s="272"/>
      <c r="S389" s="272"/>
      <c r="T389" s="273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74" t="s">
        <v>174</v>
      </c>
      <c r="AU389" s="274" t="s">
        <v>81</v>
      </c>
      <c r="AV389" s="15" t="s">
        <v>124</v>
      </c>
      <c r="AW389" s="15" t="s">
        <v>30</v>
      </c>
      <c r="AX389" s="15" t="s">
        <v>81</v>
      </c>
      <c r="AY389" s="274" t="s">
        <v>117</v>
      </c>
    </row>
    <row r="390" s="2" customFormat="1" ht="14.4" customHeight="1">
      <c r="A390" s="38"/>
      <c r="B390" s="39"/>
      <c r="C390" s="219" t="s">
        <v>428</v>
      </c>
      <c r="D390" s="219" t="s">
        <v>120</v>
      </c>
      <c r="E390" s="220" t="s">
        <v>429</v>
      </c>
      <c r="F390" s="221" t="s">
        <v>430</v>
      </c>
      <c r="G390" s="222" t="s">
        <v>431</v>
      </c>
      <c r="H390" s="223">
        <v>2</v>
      </c>
      <c r="I390" s="224"/>
      <c r="J390" s="225">
        <f>ROUND(I390*H390,2)</f>
        <v>0</v>
      </c>
      <c r="K390" s="226"/>
      <c r="L390" s="44"/>
      <c r="M390" s="227" t="s">
        <v>1</v>
      </c>
      <c r="N390" s="228" t="s">
        <v>38</v>
      </c>
      <c r="O390" s="91"/>
      <c r="P390" s="229">
        <f>O390*H390</f>
        <v>0</v>
      </c>
      <c r="Q390" s="229">
        <v>0</v>
      </c>
      <c r="R390" s="229">
        <f>Q390*H390</f>
        <v>0</v>
      </c>
      <c r="S390" s="229">
        <v>0</v>
      </c>
      <c r="T390" s="230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31" t="s">
        <v>124</v>
      </c>
      <c r="AT390" s="231" t="s">
        <v>120</v>
      </c>
      <c r="AU390" s="231" t="s">
        <v>81</v>
      </c>
      <c r="AY390" s="17" t="s">
        <v>117</v>
      </c>
      <c r="BE390" s="232">
        <f>IF(N390="základní",J390,0)</f>
        <v>0</v>
      </c>
      <c r="BF390" s="232">
        <f>IF(N390="snížená",J390,0)</f>
        <v>0</v>
      </c>
      <c r="BG390" s="232">
        <f>IF(N390="zákl. přenesená",J390,0)</f>
        <v>0</v>
      </c>
      <c r="BH390" s="232">
        <f>IF(N390="sníž. přenesená",J390,0)</f>
        <v>0</v>
      </c>
      <c r="BI390" s="232">
        <f>IF(N390="nulová",J390,0)</f>
        <v>0</v>
      </c>
      <c r="BJ390" s="17" t="s">
        <v>81</v>
      </c>
      <c r="BK390" s="232">
        <f>ROUND(I390*H390,2)</f>
        <v>0</v>
      </c>
      <c r="BL390" s="17" t="s">
        <v>124</v>
      </c>
      <c r="BM390" s="231" t="s">
        <v>432</v>
      </c>
    </row>
    <row r="391" s="2" customFormat="1">
      <c r="A391" s="38"/>
      <c r="B391" s="39"/>
      <c r="C391" s="40"/>
      <c r="D391" s="233" t="s">
        <v>125</v>
      </c>
      <c r="E391" s="40"/>
      <c r="F391" s="234" t="s">
        <v>430</v>
      </c>
      <c r="G391" s="40"/>
      <c r="H391" s="40"/>
      <c r="I391" s="235"/>
      <c r="J391" s="40"/>
      <c r="K391" s="40"/>
      <c r="L391" s="44"/>
      <c r="M391" s="236"/>
      <c r="N391" s="237"/>
      <c r="O391" s="91"/>
      <c r="P391" s="91"/>
      <c r="Q391" s="91"/>
      <c r="R391" s="91"/>
      <c r="S391" s="91"/>
      <c r="T391" s="92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T391" s="17" t="s">
        <v>125</v>
      </c>
      <c r="AU391" s="17" t="s">
        <v>81</v>
      </c>
    </row>
    <row r="392" s="13" customFormat="1">
      <c r="A392" s="13"/>
      <c r="B392" s="243"/>
      <c r="C392" s="244"/>
      <c r="D392" s="233" t="s">
        <v>174</v>
      </c>
      <c r="E392" s="245" t="s">
        <v>1</v>
      </c>
      <c r="F392" s="246" t="s">
        <v>433</v>
      </c>
      <c r="G392" s="244"/>
      <c r="H392" s="245" t="s">
        <v>1</v>
      </c>
      <c r="I392" s="247"/>
      <c r="J392" s="244"/>
      <c r="K392" s="244"/>
      <c r="L392" s="248"/>
      <c r="M392" s="249"/>
      <c r="N392" s="250"/>
      <c r="O392" s="250"/>
      <c r="P392" s="250"/>
      <c r="Q392" s="250"/>
      <c r="R392" s="250"/>
      <c r="S392" s="250"/>
      <c r="T392" s="251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52" t="s">
        <v>174</v>
      </c>
      <c r="AU392" s="252" t="s">
        <v>81</v>
      </c>
      <c r="AV392" s="13" t="s">
        <v>81</v>
      </c>
      <c r="AW392" s="13" t="s">
        <v>30</v>
      </c>
      <c r="AX392" s="13" t="s">
        <v>73</v>
      </c>
      <c r="AY392" s="252" t="s">
        <v>117</v>
      </c>
    </row>
    <row r="393" s="13" customFormat="1">
      <c r="A393" s="13"/>
      <c r="B393" s="243"/>
      <c r="C393" s="244"/>
      <c r="D393" s="233" t="s">
        <v>174</v>
      </c>
      <c r="E393" s="245" t="s">
        <v>1</v>
      </c>
      <c r="F393" s="246" t="s">
        <v>434</v>
      </c>
      <c r="G393" s="244"/>
      <c r="H393" s="245" t="s">
        <v>1</v>
      </c>
      <c r="I393" s="247"/>
      <c r="J393" s="244"/>
      <c r="K393" s="244"/>
      <c r="L393" s="248"/>
      <c r="M393" s="249"/>
      <c r="N393" s="250"/>
      <c r="O393" s="250"/>
      <c r="P393" s="250"/>
      <c r="Q393" s="250"/>
      <c r="R393" s="250"/>
      <c r="S393" s="250"/>
      <c r="T393" s="251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52" t="s">
        <v>174</v>
      </c>
      <c r="AU393" s="252" t="s">
        <v>81</v>
      </c>
      <c r="AV393" s="13" t="s">
        <v>81</v>
      </c>
      <c r="AW393" s="13" t="s">
        <v>30</v>
      </c>
      <c r="AX393" s="13" t="s">
        <v>73</v>
      </c>
      <c r="AY393" s="252" t="s">
        <v>117</v>
      </c>
    </row>
    <row r="394" s="14" customFormat="1">
      <c r="A394" s="14"/>
      <c r="B394" s="253"/>
      <c r="C394" s="254"/>
      <c r="D394" s="233" t="s">
        <v>174</v>
      </c>
      <c r="E394" s="255" t="s">
        <v>1</v>
      </c>
      <c r="F394" s="256" t="s">
        <v>83</v>
      </c>
      <c r="G394" s="254"/>
      <c r="H394" s="257">
        <v>2</v>
      </c>
      <c r="I394" s="258"/>
      <c r="J394" s="254"/>
      <c r="K394" s="254"/>
      <c r="L394" s="259"/>
      <c r="M394" s="260"/>
      <c r="N394" s="261"/>
      <c r="O394" s="261"/>
      <c r="P394" s="261"/>
      <c r="Q394" s="261"/>
      <c r="R394" s="261"/>
      <c r="S394" s="261"/>
      <c r="T394" s="262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63" t="s">
        <v>174</v>
      </c>
      <c r="AU394" s="263" t="s">
        <v>81</v>
      </c>
      <c r="AV394" s="14" t="s">
        <v>83</v>
      </c>
      <c r="AW394" s="14" t="s">
        <v>30</v>
      </c>
      <c r="AX394" s="14" t="s">
        <v>73</v>
      </c>
      <c r="AY394" s="263" t="s">
        <v>117</v>
      </c>
    </row>
    <row r="395" s="15" customFormat="1">
      <c r="A395" s="15"/>
      <c r="B395" s="264"/>
      <c r="C395" s="265"/>
      <c r="D395" s="233" t="s">
        <v>174</v>
      </c>
      <c r="E395" s="266" t="s">
        <v>1</v>
      </c>
      <c r="F395" s="267" t="s">
        <v>179</v>
      </c>
      <c r="G395" s="265"/>
      <c r="H395" s="268">
        <v>2</v>
      </c>
      <c r="I395" s="269"/>
      <c r="J395" s="265"/>
      <c r="K395" s="265"/>
      <c r="L395" s="270"/>
      <c r="M395" s="271"/>
      <c r="N395" s="272"/>
      <c r="O395" s="272"/>
      <c r="P395" s="272"/>
      <c r="Q395" s="272"/>
      <c r="R395" s="272"/>
      <c r="S395" s="272"/>
      <c r="T395" s="273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74" t="s">
        <v>174</v>
      </c>
      <c r="AU395" s="274" t="s">
        <v>81</v>
      </c>
      <c r="AV395" s="15" t="s">
        <v>124</v>
      </c>
      <c r="AW395" s="15" t="s">
        <v>30</v>
      </c>
      <c r="AX395" s="15" t="s">
        <v>81</v>
      </c>
      <c r="AY395" s="274" t="s">
        <v>117</v>
      </c>
    </row>
    <row r="396" s="2" customFormat="1" ht="37.8" customHeight="1">
      <c r="A396" s="38"/>
      <c r="B396" s="39"/>
      <c r="C396" s="219" t="s">
        <v>295</v>
      </c>
      <c r="D396" s="219" t="s">
        <v>120</v>
      </c>
      <c r="E396" s="220" t="s">
        <v>435</v>
      </c>
      <c r="F396" s="221" t="s">
        <v>436</v>
      </c>
      <c r="G396" s="222" t="s">
        <v>431</v>
      </c>
      <c r="H396" s="223">
        <v>2.3700000000000001</v>
      </c>
      <c r="I396" s="224"/>
      <c r="J396" s="225">
        <f>ROUND(I396*H396,2)</f>
        <v>0</v>
      </c>
      <c r="K396" s="226"/>
      <c r="L396" s="44"/>
      <c r="M396" s="227" t="s">
        <v>1</v>
      </c>
      <c r="N396" s="228" t="s">
        <v>38</v>
      </c>
      <c r="O396" s="91"/>
      <c r="P396" s="229">
        <f>O396*H396</f>
        <v>0</v>
      </c>
      <c r="Q396" s="229">
        <v>0</v>
      </c>
      <c r="R396" s="229">
        <f>Q396*H396</f>
        <v>0</v>
      </c>
      <c r="S396" s="229">
        <v>0</v>
      </c>
      <c r="T396" s="230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31" t="s">
        <v>124</v>
      </c>
      <c r="AT396" s="231" t="s">
        <v>120</v>
      </c>
      <c r="AU396" s="231" t="s">
        <v>81</v>
      </c>
      <c r="AY396" s="17" t="s">
        <v>117</v>
      </c>
      <c r="BE396" s="232">
        <f>IF(N396="základní",J396,0)</f>
        <v>0</v>
      </c>
      <c r="BF396" s="232">
        <f>IF(N396="snížená",J396,0)</f>
        <v>0</v>
      </c>
      <c r="BG396" s="232">
        <f>IF(N396="zákl. přenesená",J396,0)</f>
        <v>0</v>
      </c>
      <c r="BH396" s="232">
        <f>IF(N396="sníž. přenesená",J396,0)</f>
        <v>0</v>
      </c>
      <c r="BI396" s="232">
        <f>IF(N396="nulová",J396,0)</f>
        <v>0</v>
      </c>
      <c r="BJ396" s="17" t="s">
        <v>81</v>
      </c>
      <c r="BK396" s="232">
        <f>ROUND(I396*H396,2)</f>
        <v>0</v>
      </c>
      <c r="BL396" s="17" t="s">
        <v>124</v>
      </c>
      <c r="BM396" s="231" t="s">
        <v>437</v>
      </c>
    </row>
    <row r="397" s="2" customFormat="1">
      <c r="A397" s="38"/>
      <c r="B397" s="39"/>
      <c r="C397" s="40"/>
      <c r="D397" s="233" t="s">
        <v>125</v>
      </c>
      <c r="E397" s="40"/>
      <c r="F397" s="234" t="s">
        <v>436</v>
      </c>
      <c r="G397" s="40"/>
      <c r="H397" s="40"/>
      <c r="I397" s="235"/>
      <c r="J397" s="40"/>
      <c r="K397" s="40"/>
      <c r="L397" s="44"/>
      <c r="M397" s="236"/>
      <c r="N397" s="237"/>
      <c r="O397" s="91"/>
      <c r="P397" s="91"/>
      <c r="Q397" s="91"/>
      <c r="R397" s="91"/>
      <c r="S397" s="91"/>
      <c r="T397" s="92"/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T397" s="17" t="s">
        <v>125</v>
      </c>
      <c r="AU397" s="17" t="s">
        <v>81</v>
      </c>
    </row>
    <row r="398" s="13" customFormat="1">
      <c r="A398" s="13"/>
      <c r="B398" s="243"/>
      <c r="C398" s="244"/>
      <c r="D398" s="233" t="s">
        <v>174</v>
      </c>
      <c r="E398" s="245" t="s">
        <v>1</v>
      </c>
      <c r="F398" s="246" t="s">
        <v>343</v>
      </c>
      <c r="G398" s="244"/>
      <c r="H398" s="245" t="s">
        <v>1</v>
      </c>
      <c r="I398" s="247"/>
      <c r="J398" s="244"/>
      <c r="K398" s="244"/>
      <c r="L398" s="248"/>
      <c r="M398" s="249"/>
      <c r="N398" s="250"/>
      <c r="O398" s="250"/>
      <c r="P398" s="250"/>
      <c r="Q398" s="250"/>
      <c r="R398" s="250"/>
      <c r="S398" s="250"/>
      <c r="T398" s="251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52" t="s">
        <v>174</v>
      </c>
      <c r="AU398" s="252" t="s">
        <v>81</v>
      </c>
      <c r="AV398" s="13" t="s">
        <v>81</v>
      </c>
      <c r="AW398" s="13" t="s">
        <v>30</v>
      </c>
      <c r="AX398" s="13" t="s">
        <v>73</v>
      </c>
      <c r="AY398" s="252" t="s">
        <v>117</v>
      </c>
    </row>
    <row r="399" s="14" customFormat="1">
      <c r="A399" s="14"/>
      <c r="B399" s="253"/>
      <c r="C399" s="254"/>
      <c r="D399" s="233" t="s">
        <v>174</v>
      </c>
      <c r="E399" s="255" t="s">
        <v>1</v>
      </c>
      <c r="F399" s="256" t="s">
        <v>438</v>
      </c>
      <c r="G399" s="254"/>
      <c r="H399" s="257">
        <v>2.3700000000000001</v>
      </c>
      <c r="I399" s="258"/>
      <c r="J399" s="254"/>
      <c r="K399" s="254"/>
      <c r="L399" s="259"/>
      <c r="M399" s="260"/>
      <c r="N399" s="261"/>
      <c r="O399" s="261"/>
      <c r="P399" s="261"/>
      <c r="Q399" s="261"/>
      <c r="R399" s="261"/>
      <c r="S399" s="261"/>
      <c r="T399" s="262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63" t="s">
        <v>174</v>
      </c>
      <c r="AU399" s="263" t="s">
        <v>81</v>
      </c>
      <c r="AV399" s="14" t="s">
        <v>83</v>
      </c>
      <c r="AW399" s="14" t="s">
        <v>30</v>
      </c>
      <c r="AX399" s="14" t="s">
        <v>73</v>
      </c>
      <c r="AY399" s="263" t="s">
        <v>117</v>
      </c>
    </row>
    <row r="400" s="15" customFormat="1">
      <c r="A400" s="15"/>
      <c r="B400" s="264"/>
      <c r="C400" s="265"/>
      <c r="D400" s="233" t="s">
        <v>174</v>
      </c>
      <c r="E400" s="266" t="s">
        <v>1</v>
      </c>
      <c r="F400" s="267" t="s">
        <v>179</v>
      </c>
      <c r="G400" s="265"/>
      <c r="H400" s="268">
        <v>2.3700000000000001</v>
      </c>
      <c r="I400" s="269"/>
      <c r="J400" s="265"/>
      <c r="K400" s="265"/>
      <c r="L400" s="270"/>
      <c r="M400" s="271"/>
      <c r="N400" s="272"/>
      <c r="O400" s="272"/>
      <c r="P400" s="272"/>
      <c r="Q400" s="272"/>
      <c r="R400" s="272"/>
      <c r="S400" s="272"/>
      <c r="T400" s="273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74" t="s">
        <v>174</v>
      </c>
      <c r="AU400" s="274" t="s">
        <v>81</v>
      </c>
      <c r="AV400" s="15" t="s">
        <v>124</v>
      </c>
      <c r="AW400" s="15" t="s">
        <v>30</v>
      </c>
      <c r="AX400" s="15" t="s">
        <v>81</v>
      </c>
      <c r="AY400" s="274" t="s">
        <v>117</v>
      </c>
    </row>
    <row r="401" s="2" customFormat="1" ht="24.15" customHeight="1">
      <c r="A401" s="38"/>
      <c r="B401" s="39"/>
      <c r="C401" s="219" t="s">
        <v>439</v>
      </c>
      <c r="D401" s="219" t="s">
        <v>120</v>
      </c>
      <c r="E401" s="220" t="s">
        <v>440</v>
      </c>
      <c r="F401" s="221" t="s">
        <v>441</v>
      </c>
      <c r="G401" s="222" t="s">
        <v>182</v>
      </c>
      <c r="H401" s="223">
        <v>99.561999999999998</v>
      </c>
      <c r="I401" s="224"/>
      <c r="J401" s="225">
        <f>ROUND(I401*H401,2)</f>
        <v>0</v>
      </c>
      <c r="K401" s="226"/>
      <c r="L401" s="44"/>
      <c r="M401" s="227" t="s">
        <v>1</v>
      </c>
      <c r="N401" s="228" t="s">
        <v>38</v>
      </c>
      <c r="O401" s="91"/>
      <c r="P401" s="229">
        <f>O401*H401</f>
        <v>0</v>
      </c>
      <c r="Q401" s="229">
        <v>0</v>
      </c>
      <c r="R401" s="229">
        <f>Q401*H401</f>
        <v>0</v>
      </c>
      <c r="S401" s="229">
        <v>0</v>
      </c>
      <c r="T401" s="230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31" t="s">
        <v>124</v>
      </c>
      <c r="AT401" s="231" t="s">
        <v>120</v>
      </c>
      <c r="AU401" s="231" t="s">
        <v>81</v>
      </c>
      <c r="AY401" s="17" t="s">
        <v>117</v>
      </c>
      <c r="BE401" s="232">
        <f>IF(N401="základní",J401,0)</f>
        <v>0</v>
      </c>
      <c r="BF401" s="232">
        <f>IF(N401="snížená",J401,0)</f>
        <v>0</v>
      </c>
      <c r="BG401" s="232">
        <f>IF(N401="zákl. přenesená",J401,0)</f>
        <v>0</v>
      </c>
      <c r="BH401" s="232">
        <f>IF(N401="sníž. přenesená",J401,0)</f>
        <v>0</v>
      </c>
      <c r="BI401" s="232">
        <f>IF(N401="nulová",J401,0)</f>
        <v>0</v>
      </c>
      <c r="BJ401" s="17" t="s">
        <v>81</v>
      </c>
      <c r="BK401" s="232">
        <f>ROUND(I401*H401,2)</f>
        <v>0</v>
      </c>
      <c r="BL401" s="17" t="s">
        <v>124</v>
      </c>
      <c r="BM401" s="231" t="s">
        <v>442</v>
      </c>
    </row>
    <row r="402" s="2" customFormat="1">
      <c r="A402" s="38"/>
      <c r="B402" s="39"/>
      <c r="C402" s="40"/>
      <c r="D402" s="233" t="s">
        <v>125</v>
      </c>
      <c r="E402" s="40"/>
      <c r="F402" s="234" t="s">
        <v>441</v>
      </c>
      <c r="G402" s="40"/>
      <c r="H402" s="40"/>
      <c r="I402" s="235"/>
      <c r="J402" s="40"/>
      <c r="K402" s="40"/>
      <c r="L402" s="44"/>
      <c r="M402" s="236"/>
      <c r="N402" s="237"/>
      <c r="O402" s="91"/>
      <c r="P402" s="91"/>
      <c r="Q402" s="91"/>
      <c r="R402" s="91"/>
      <c r="S402" s="91"/>
      <c r="T402" s="92"/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T402" s="17" t="s">
        <v>125</v>
      </c>
      <c r="AU402" s="17" t="s">
        <v>81</v>
      </c>
    </row>
    <row r="403" s="13" customFormat="1">
      <c r="A403" s="13"/>
      <c r="B403" s="243"/>
      <c r="C403" s="244"/>
      <c r="D403" s="233" t="s">
        <v>174</v>
      </c>
      <c r="E403" s="245" t="s">
        <v>1</v>
      </c>
      <c r="F403" s="246" t="s">
        <v>340</v>
      </c>
      <c r="G403" s="244"/>
      <c r="H403" s="245" t="s">
        <v>1</v>
      </c>
      <c r="I403" s="247"/>
      <c r="J403" s="244"/>
      <c r="K403" s="244"/>
      <c r="L403" s="248"/>
      <c r="M403" s="249"/>
      <c r="N403" s="250"/>
      <c r="O403" s="250"/>
      <c r="P403" s="250"/>
      <c r="Q403" s="250"/>
      <c r="R403" s="250"/>
      <c r="S403" s="250"/>
      <c r="T403" s="251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52" t="s">
        <v>174</v>
      </c>
      <c r="AU403" s="252" t="s">
        <v>81</v>
      </c>
      <c r="AV403" s="13" t="s">
        <v>81</v>
      </c>
      <c r="AW403" s="13" t="s">
        <v>30</v>
      </c>
      <c r="AX403" s="13" t="s">
        <v>73</v>
      </c>
      <c r="AY403" s="252" t="s">
        <v>117</v>
      </c>
    </row>
    <row r="404" s="14" customFormat="1">
      <c r="A404" s="14"/>
      <c r="B404" s="253"/>
      <c r="C404" s="254"/>
      <c r="D404" s="233" t="s">
        <v>174</v>
      </c>
      <c r="E404" s="255" t="s">
        <v>1</v>
      </c>
      <c r="F404" s="256" t="s">
        <v>443</v>
      </c>
      <c r="G404" s="254"/>
      <c r="H404" s="257">
        <v>15.560000000000001</v>
      </c>
      <c r="I404" s="258"/>
      <c r="J404" s="254"/>
      <c r="K404" s="254"/>
      <c r="L404" s="259"/>
      <c r="M404" s="260"/>
      <c r="N404" s="261"/>
      <c r="O404" s="261"/>
      <c r="P404" s="261"/>
      <c r="Q404" s="261"/>
      <c r="R404" s="261"/>
      <c r="S404" s="261"/>
      <c r="T404" s="262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63" t="s">
        <v>174</v>
      </c>
      <c r="AU404" s="263" t="s">
        <v>81</v>
      </c>
      <c r="AV404" s="14" t="s">
        <v>83</v>
      </c>
      <c r="AW404" s="14" t="s">
        <v>30</v>
      </c>
      <c r="AX404" s="14" t="s">
        <v>73</v>
      </c>
      <c r="AY404" s="263" t="s">
        <v>117</v>
      </c>
    </row>
    <row r="405" s="13" customFormat="1">
      <c r="A405" s="13"/>
      <c r="B405" s="243"/>
      <c r="C405" s="244"/>
      <c r="D405" s="233" t="s">
        <v>174</v>
      </c>
      <c r="E405" s="245" t="s">
        <v>1</v>
      </c>
      <c r="F405" s="246" t="s">
        <v>343</v>
      </c>
      <c r="G405" s="244"/>
      <c r="H405" s="245" t="s">
        <v>1</v>
      </c>
      <c r="I405" s="247"/>
      <c r="J405" s="244"/>
      <c r="K405" s="244"/>
      <c r="L405" s="248"/>
      <c r="M405" s="249"/>
      <c r="N405" s="250"/>
      <c r="O405" s="250"/>
      <c r="P405" s="250"/>
      <c r="Q405" s="250"/>
      <c r="R405" s="250"/>
      <c r="S405" s="250"/>
      <c r="T405" s="251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52" t="s">
        <v>174</v>
      </c>
      <c r="AU405" s="252" t="s">
        <v>81</v>
      </c>
      <c r="AV405" s="13" t="s">
        <v>81</v>
      </c>
      <c r="AW405" s="13" t="s">
        <v>30</v>
      </c>
      <c r="AX405" s="13" t="s">
        <v>73</v>
      </c>
      <c r="AY405" s="252" t="s">
        <v>117</v>
      </c>
    </row>
    <row r="406" s="14" customFormat="1">
      <c r="A406" s="14"/>
      <c r="B406" s="253"/>
      <c r="C406" s="254"/>
      <c r="D406" s="233" t="s">
        <v>174</v>
      </c>
      <c r="E406" s="255" t="s">
        <v>1</v>
      </c>
      <c r="F406" s="256" t="s">
        <v>444</v>
      </c>
      <c r="G406" s="254"/>
      <c r="H406" s="257">
        <v>75.489999999999995</v>
      </c>
      <c r="I406" s="258"/>
      <c r="J406" s="254"/>
      <c r="K406" s="254"/>
      <c r="L406" s="259"/>
      <c r="M406" s="260"/>
      <c r="N406" s="261"/>
      <c r="O406" s="261"/>
      <c r="P406" s="261"/>
      <c r="Q406" s="261"/>
      <c r="R406" s="261"/>
      <c r="S406" s="261"/>
      <c r="T406" s="262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63" t="s">
        <v>174</v>
      </c>
      <c r="AU406" s="263" t="s">
        <v>81</v>
      </c>
      <c r="AV406" s="14" t="s">
        <v>83</v>
      </c>
      <c r="AW406" s="14" t="s">
        <v>30</v>
      </c>
      <c r="AX406" s="14" t="s">
        <v>73</v>
      </c>
      <c r="AY406" s="263" t="s">
        <v>117</v>
      </c>
    </row>
    <row r="407" s="14" customFormat="1">
      <c r="A407" s="14"/>
      <c r="B407" s="253"/>
      <c r="C407" s="254"/>
      <c r="D407" s="233" t="s">
        <v>174</v>
      </c>
      <c r="E407" s="255" t="s">
        <v>1</v>
      </c>
      <c r="F407" s="256" t="s">
        <v>445</v>
      </c>
      <c r="G407" s="254"/>
      <c r="H407" s="257">
        <v>8.5120000000000005</v>
      </c>
      <c r="I407" s="258"/>
      <c r="J407" s="254"/>
      <c r="K407" s="254"/>
      <c r="L407" s="259"/>
      <c r="M407" s="260"/>
      <c r="N407" s="261"/>
      <c r="O407" s="261"/>
      <c r="P407" s="261"/>
      <c r="Q407" s="261"/>
      <c r="R407" s="261"/>
      <c r="S407" s="261"/>
      <c r="T407" s="262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63" t="s">
        <v>174</v>
      </c>
      <c r="AU407" s="263" t="s">
        <v>81</v>
      </c>
      <c r="AV407" s="14" t="s">
        <v>83</v>
      </c>
      <c r="AW407" s="14" t="s">
        <v>30</v>
      </c>
      <c r="AX407" s="14" t="s">
        <v>73</v>
      </c>
      <c r="AY407" s="263" t="s">
        <v>117</v>
      </c>
    </row>
    <row r="408" s="15" customFormat="1">
      <c r="A408" s="15"/>
      <c r="B408" s="264"/>
      <c r="C408" s="265"/>
      <c r="D408" s="233" t="s">
        <v>174</v>
      </c>
      <c r="E408" s="266" t="s">
        <v>1</v>
      </c>
      <c r="F408" s="267" t="s">
        <v>179</v>
      </c>
      <c r="G408" s="265"/>
      <c r="H408" s="268">
        <v>99.561999999999998</v>
      </c>
      <c r="I408" s="269"/>
      <c r="J408" s="265"/>
      <c r="K408" s="265"/>
      <c r="L408" s="270"/>
      <c r="M408" s="271"/>
      <c r="N408" s="272"/>
      <c r="O408" s="272"/>
      <c r="P408" s="272"/>
      <c r="Q408" s="272"/>
      <c r="R408" s="272"/>
      <c r="S408" s="272"/>
      <c r="T408" s="273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74" t="s">
        <v>174</v>
      </c>
      <c r="AU408" s="274" t="s">
        <v>81</v>
      </c>
      <c r="AV408" s="15" t="s">
        <v>124</v>
      </c>
      <c r="AW408" s="15" t="s">
        <v>30</v>
      </c>
      <c r="AX408" s="15" t="s">
        <v>81</v>
      </c>
      <c r="AY408" s="274" t="s">
        <v>117</v>
      </c>
    </row>
    <row r="409" s="2" customFormat="1" ht="14.4" customHeight="1">
      <c r="A409" s="38"/>
      <c r="B409" s="39"/>
      <c r="C409" s="219" t="s">
        <v>300</v>
      </c>
      <c r="D409" s="219" t="s">
        <v>120</v>
      </c>
      <c r="E409" s="220" t="s">
        <v>446</v>
      </c>
      <c r="F409" s="221" t="s">
        <v>447</v>
      </c>
      <c r="G409" s="222" t="s">
        <v>182</v>
      </c>
      <c r="H409" s="223">
        <v>52.534999999999997</v>
      </c>
      <c r="I409" s="224"/>
      <c r="J409" s="225">
        <f>ROUND(I409*H409,2)</f>
        <v>0</v>
      </c>
      <c r="K409" s="226"/>
      <c r="L409" s="44"/>
      <c r="M409" s="227" t="s">
        <v>1</v>
      </c>
      <c r="N409" s="228" t="s">
        <v>38</v>
      </c>
      <c r="O409" s="91"/>
      <c r="P409" s="229">
        <f>O409*H409</f>
        <v>0</v>
      </c>
      <c r="Q409" s="229">
        <v>0</v>
      </c>
      <c r="R409" s="229">
        <f>Q409*H409</f>
        <v>0</v>
      </c>
      <c r="S409" s="229">
        <v>0</v>
      </c>
      <c r="T409" s="230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31" t="s">
        <v>124</v>
      </c>
      <c r="AT409" s="231" t="s">
        <v>120</v>
      </c>
      <c r="AU409" s="231" t="s">
        <v>81</v>
      </c>
      <c r="AY409" s="17" t="s">
        <v>117</v>
      </c>
      <c r="BE409" s="232">
        <f>IF(N409="základní",J409,0)</f>
        <v>0</v>
      </c>
      <c r="BF409" s="232">
        <f>IF(N409="snížená",J409,0)</f>
        <v>0</v>
      </c>
      <c r="BG409" s="232">
        <f>IF(N409="zákl. přenesená",J409,0)</f>
        <v>0</v>
      </c>
      <c r="BH409" s="232">
        <f>IF(N409="sníž. přenesená",J409,0)</f>
        <v>0</v>
      </c>
      <c r="BI409" s="232">
        <f>IF(N409="nulová",J409,0)</f>
        <v>0</v>
      </c>
      <c r="BJ409" s="17" t="s">
        <v>81</v>
      </c>
      <c r="BK409" s="232">
        <f>ROUND(I409*H409,2)</f>
        <v>0</v>
      </c>
      <c r="BL409" s="17" t="s">
        <v>124</v>
      </c>
      <c r="BM409" s="231" t="s">
        <v>448</v>
      </c>
    </row>
    <row r="410" s="2" customFormat="1">
      <c r="A410" s="38"/>
      <c r="B410" s="39"/>
      <c r="C410" s="40"/>
      <c r="D410" s="233" t="s">
        <v>125</v>
      </c>
      <c r="E410" s="40"/>
      <c r="F410" s="234" t="s">
        <v>447</v>
      </c>
      <c r="G410" s="40"/>
      <c r="H410" s="40"/>
      <c r="I410" s="235"/>
      <c r="J410" s="40"/>
      <c r="K410" s="40"/>
      <c r="L410" s="44"/>
      <c r="M410" s="236"/>
      <c r="N410" s="237"/>
      <c r="O410" s="91"/>
      <c r="P410" s="91"/>
      <c r="Q410" s="91"/>
      <c r="R410" s="91"/>
      <c r="S410" s="91"/>
      <c r="T410" s="92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T410" s="17" t="s">
        <v>125</v>
      </c>
      <c r="AU410" s="17" t="s">
        <v>81</v>
      </c>
    </row>
    <row r="411" s="13" customFormat="1">
      <c r="A411" s="13"/>
      <c r="B411" s="243"/>
      <c r="C411" s="244"/>
      <c r="D411" s="233" t="s">
        <v>174</v>
      </c>
      <c r="E411" s="245" t="s">
        <v>1</v>
      </c>
      <c r="F411" s="246" t="s">
        <v>343</v>
      </c>
      <c r="G411" s="244"/>
      <c r="H411" s="245" t="s">
        <v>1</v>
      </c>
      <c r="I411" s="247"/>
      <c r="J411" s="244"/>
      <c r="K411" s="244"/>
      <c r="L411" s="248"/>
      <c r="M411" s="249"/>
      <c r="N411" s="250"/>
      <c r="O411" s="250"/>
      <c r="P411" s="250"/>
      <c r="Q411" s="250"/>
      <c r="R411" s="250"/>
      <c r="S411" s="250"/>
      <c r="T411" s="251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52" t="s">
        <v>174</v>
      </c>
      <c r="AU411" s="252" t="s">
        <v>81</v>
      </c>
      <c r="AV411" s="13" t="s">
        <v>81</v>
      </c>
      <c r="AW411" s="13" t="s">
        <v>30</v>
      </c>
      <c r="AX411" s="13" t="s">
        <v>73</v>
      </c>
      <c r="AY411" s="252" t="s">
        <v>117</v>
      </c>
    </row>
    <row r="412" s="14" customFormat="1">
      <c r="A412" s="14"/>
      <c r="B412" s="253"/>
      <c r="C412" s="254"/>
      <c r="D412" s="233" t="s">
        <v>174</v>
      </c>
      <c r="E412" s="255" t="s">
        <v>1</v>
      </c>
      <c r="F412" s="256" t="s">
        <v>449</v>
      </c>
      <c r="G412" s="254"/>
      <c r="H412" s="257">
        <v>10.220000000000001</v>
      </c>
      <c r="I412" s="258"/>
      <c r="J412" s="254"/>
      <c r="K412" s="254"/>
      <c r="L412" s="259"/>
      <c r="M412" s="260"/>
      <c r="N412" s="261"/>
      <c r="O412" s="261"/>
      <c r="P412" s="261"/>
      <c r="Q412" s="261"/>
      <c r="R412" s="261"/>
      <c r="S412" s="261"/>
      <c r="T412" s="262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63" t="s">
        <v>174</v>
      </c>
      <c r="AU412" s="263" t="s">
        <v>81</v>
      </c>
      <c r="AV412" s="14" t="s">
        <v>83</v>
      </c>
      <c r="AW412" s="14" t="s">
        <v>30</v>
      </c>
      <c r="AX412" s="14" t="s">
        <v>73</v>
      </c>
      <c r="AY412" s="263" t="s">
        <v>117</v>
      </c>
    </row>
    <row r="413" s="14" customFormat="1">
      <c r="A413" s="14"/>
      <c r="B413" s="253"/>
      <c r="C413" s="254"/>
      <c r="D413" s="233" t="s">
        <v>174</v>
      </c>
      <c r="E413" s="255" t="s">
        <v>1</v>
      </c>
      <c r="F413" s="256" t="s">
        <v>450</v>
      </c>
      <c r="G413" s="254"/>
      <c r="H413" s="257">
        <v>10.255000000000001</v>
      </c>
      <c r="I413" s="258"/>
      <c r="J413" s="254"/>
      <c r="K413" s="254"/>
      <c r="L413" s="259"/>
      <c r="M413" s="260"/>
      <c r="N413" s="261"/>
      <c r="O413" s="261"/>
      <c r="P413" s="261"/>
      <c r="Q413" s="261"/>
      <c r="R413" s="261"/>
      <c r="S413" s="261"/>
      <c r="T413" s="262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63" t="s">
        <v>174</v>
      </c>
      <c r="AU413" s="263" t="s">
        <v>81</v>
      </c>
      <c r="AV413" s="14" t="s">
        <v>83</v>
      </c>
      <c r="AW413" s="14" t="s">
        <v>30</v>
      </c>
      <c r="AX413" s="14" t="s">
        <v>73</v>
      </c>
      <c r="AY413" s="263" t="s">
        <v>117</v>
      </c>
    </row>
    <row r="414" s="14" customFormat="1">
      <c r="A414" s="14"/>
      <c r="B414" s="253"/>
      <c r="C414" s="254"/>
      <c r="D414" s="233" t="s">
        <v>174</v>
      </c>
      <c r="E414" s="255" t="s">
        <v>1</v>
      </c>
      <c r="F414" s="256" t="s">
        <v>451</v>
      </c>
      <c r="G414" s="254"/>
      <c r="H414" s="257">
        <v>10.115</v>
      </c>
      <c r="I414" s="258"/>
      <c r="J414" s="254"/>
      <c r="K414" s="254"/>
      <c r="L414" s="259"/>
      <c r="M414" s="260"/>
      <c r="N414" s="261"/>
      <c r="O414" s="261"/>
      <c r="P414" s="261"/>
      <c r="Q414" s="261"/>
      <c r="R414" s="261"/>
      <c r="S414" s="261"/>
      <c r="T414" s="262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63" t="s">
        <v>174</v>
      </c>
      <c r="AU414" s="263" t="s">
        <v>81</v>
      </c>
      <c r="AV414" s="14" t="s">
        <v>83</v>
      </c>
      <c r="AW414" s="14" t="s">
        <v>30</v>
      </c>
      <c r="AX414" s="14" t="s">
        <v>73</v>
      </c>
      <c r="AY414" s="263" t="s">
        <v>117</v>
      </c>
    </row>
    <row r="415" s="14" customFormat="1">
      <c r="A415" s="14"/>
      <c r="B415" s="253"/>
      <c r="C415" s="254"/>
      <c r="D415" s="233" t="s">
        <v>174</v>
      </c>
      <c r="E415" s="255" t="s">
        <v>1</v>
      </c>
      <c r="F415" s="256" t="s">
        <v>452</v>
      </c>
      <c r="G415" s="254"/>
      <c r="H415" s="257">
        <v>11.025</v>
      </c>
      <c r="I415" s="258"/>
      <c r="J415" s="254"/>
      <c r="K415" s="254"/>
      <c r="L415" s="259"/>
      <c r="M415" s="260"/>
      <c r="N415" s="261"/>
      <c r="O415" s="261"/>
      <c r="P415" s="261"/>
      <c r="Q415" s="261"/>
      <c r="R415" s="261"/>
      <c r="S415" s="261"/>
      <c r="T415" s="262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63" t="s">
        <v>174</v>
      </c>
      <c r="AU415" s="263" t="s">
        <v>81</v>
      </c>
      <c r="AV415" s="14" t="s">
        <v>83</v>
      </c>
      <c r="AW415" s="14" t="s">
        <v>30</v>
      </c>
      <c r="AX415" s="14" t="s">
        <v>73</v>
      </c>
      <c r="AY415" s="263" t="s">
        <v>117</v>
      </c>
    </row>
    <row r="416" s="14" customFormat="1">
      <c r="A416" s="14"/>
      <c r="B416" s="253"/>
      <c r="C416" s="254"/>
      <c r="D416" s="233" t="s">
        <v>174</v>
      </c>
      <c r="E416" s="255" t="s">
        <v>1</v>
      </c>
      <c r="F416" s="256" t="s">
        <v>453</v>
      </c>
      <c r="G416" s="254"/>
      <c r="H416" s="257">
        <v>10.92</v>
      </c>
      <c r="I416" s="258"/>
      <c r="J416" s="254"/>
      <c r="K416" s="254"/>
      <c r="L416" s="259"/>
      <c r="M416" s="260"/>
      <c r="N416" s="261"/>
      <c r="O416" s="261"/>
      <c r="P416" s="261"/>
      <c r="Q416" s="261"/>
      <c r="R416" s="261"/>
      <c r="S416" s="261"/>
      <c r="T416" s="262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63" t="s">
        <v>174</v>
      </c>
      <c r="AU416" s="263" t="s">
        <v>81</v>
      </c>
      <c r="AV416" s="14" t="s">
        <v>83</v>
      </c>
      <c r="AW416" s="14" t="s">
        <v>30</v>
      </c>
      <c r="AX416" s="14" t="s">
        <v>73</v>
      </c>
      <c r="AY416" s="263" t="s">
        <v>117</v>
      </c>
    </row>
    <row r="417" s="15" customFormat="1">
      <c r="A417" s="15"/>
      <c r="B417" s="264"/>
      <c r="C417" s="265"/>
      <c r="D417" s="233" t="s">
        <v>174</v>
      </c>
      <c r="E417" s="266" t="s">
        <v>1</v>
      </c>
      <c r="F417" s="267" t="s">
        <v>179</v>
      </c>
      <c r="G417" s="265"/>
      <c r="H417" s="268">
        <v>52.535000000000004</v>
      </c>
      <c r="I417" s="269"/>
      <c r="J417" s="265"/>
      <c r="K417" s="265"/>
      <c r="L417" s="270"/>
      <c r="M417" s="271"/>
      <c r="N417" s="272"/>
      <c r="O417" s="272"/>
      <c r="P417" s="272"/>
      <c r="Q417" s="272"/>
      <c r="R417" s="272"/>
      <c r="S417" s="272"/>
      <c r="T417" s="273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74" t="s">
        <v>174</v>
      </c>
      <c r="AU417" s="274" t="s">
        <v>81</v>
      </c>
      <c r="AV417" s="15" t="s">
        <v>124</v>
      </c>
      <c r="AW417" s="15" t="s">
        <v>30</v>
      </c>
      <c r="AX417" s="15" t="s">
        <v>81</v>
      </c>
      <c r="AY417" s="274" t="s">
        <v>117</v>
      </c>
    </row>
    <row r="418" s="2" customFormat="1" ht="24.15" customHeight="1">
      <c r="A418" s="38"/>
      <c r="B418" s="39"/>
      <c r="C418" s="219" t="s">
        <v>454</v>
      </c>
      <c r="D418" s="219" t="s">
        <v>120</v>
      </c>
      <c r="E418" s="220" t="s">
        <v>455</v>
      </c>
      <c r="F418" s="221" t="s">
        <v>456</v>
      </c>
      <c r="G418" s="222" t="s">
        <v>182</v>
      </c>
      <c r="H418" s="223">
        <v>500</v>
      </c>
      <c r="I418" s="224"/>
      <c r="J418" s="225">
        <f>ROUND(I418*H418,2)</f>
        <v>0</v>
      </c>
      <c r="K418" s="226"/>
      <c r="L418" s="44"/>
      <c r="M418" s="227" t="s">
        <v>1</v>
      </c>
      <c r="N418" s="228" t="s">
        <v>38</v>
      </c>
      <c r="O418" s="91"/>
      <c r="P418" s="229">
        <f>O418*H418</f>
        <v>0</v>
      </c>
      <c r="Q418" s="229">
        <v>0</v>
      </c>
      <c r="R418" s="229">
        <f>Q418*H418</f>
        <v>0</v>
      </c>
      <c r="S418" s="229">
        <v>0</v>
      </c>
      <c r="T418" s="230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31" t="s">
        <v>124</v>
      </c>
      <c r="AT418" s="231" t="s">
        <v>120</v>
      </c>
      <c r="AU418" s="231" t="s">
        <v>81</v>
      </c>
      <c r="AY418" s="17" t="s">
        <v>117</v>
      </c>
      <c r="BE418" s="232">
        <f>IF(N418="základní",J418,0)</f>
        <v>0</v>
      </c>
      <c r="BF418" s="232">
        <f>IF(N418="snížená",J418,0)</f>
        <v>0</v>
      </c>
      <c r="BG418" s="232">
        <f>IF(N418="zákl. přenesená",J418,0)</f>
        <v>0</v>
      </c>
      <c r="BH418" s="232">
        <f>IF(N418="sníž. přenesená",J418,0)</f>
        <v>0</v>
      </c>
      <c r="BI418" s="232">
        <f>IF(N418="nulová",J418,0)</f>
        <v>0</v>
      </c>
      <c r="BJ418" s="17" t="s">
        <v>81</v>
      </c>
      <c r="BK418" s="232">
        <f>ROUND(I418*H418,2)</f>
        <v>0</v>
      </c>
      <c r="BL418" s="17" t="s">
        <v>124</v>
      </c>
      <c r="BM418" s="231" t="s">
        <v>457</v>
      </c>
    </row>
    <row r="419" s="2" customFormat="1">
      <c r="A419" s="38"/>
      <c r="B419" s="39"/>
      <c r="C419" s="40"/>
      <c r="D419" s="233" t="s">
        <v>125</v>
      </c>
      <c r="E419" s="40"/>
      <c r="F419" s="234" t="s">
        <v>456</v>
      </c>
      <c r="G419" s="40"/>
      <c r="H419" s="40"/>
      <c r="I419" s="235"/>
      <c r="J419" s="40"/>
      <c r="K419" s="40"/>
      <c r="L419" s="44"/>
      <c r="M419" s="236"/>
      <c r="N419" s="237"/>
      <c r="O419" s="91"/>
      <c r="P419" s="91"/>
      <c r="Q419" s="91"/>
      <c r="R419" s="91"/>
      <c r="S419" s="91"/>
      <c r="T419" s="92"/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T419" s="17" t="s">
        <v>125</v>
      </c>
      <c r="AU419" s="17" t="s">
        <v>81</v>
      </c>
    </row>
    <row r="420" s="12" customFormat="1" ht="25.92" customHeight="1">
      <c r="A420" s="12"/>
      <c r="B420" s="203"/>
      <c r="C420" s="204"/>
      <c r="D420" s="205" t="s">
        <v>72</v>
      </c>
      <c r="E420" s="206" t="s">
        <v>458</v>
      </c>
      <c r="F420" s="206" t="s">
        <v>459</v>
      </c>
      <c r="G420" s="204"/>
      <c r="H420" s="204"/>
      <c r="I420" s="207"/>
      <c r="J420" s="208">
        <f>BK420</f>
        <v>0</v>
      </c>
      <c r="K420" s="204"/>
      <c r="L420" s="209"/>
      <c r="M420" s="210"/>
      <c r="N420" s="211"/>
      <c r="O420" s="211"/>
      <c r="P420" s="212">
        <f>SUM(P421:P435)</f>
        <v>0</v>
      </c>
      <c r="Q420" s="211"/>
      <c r="R420" s="212">
        <f>SUM(R421:R435)</f>
        <v>0</v>
      </c>
      <c r="S420" s="211"/>
      <c r="T420" s="213">
        <f>SUM(T421:T435)</f>
        <v>0</v>
      </c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R420" s="214" t="s">
        <v>81</v>
      </c>
      <c r="AT420" s="215" t="s">
        <v>72</v>
      </c>
      <c r="AU420" s="215" t="s">
        <v>73</v>
      </c>
      <c r="AY420" s="214" t="s">
        <v>117</v>
      </c>
      <c r="BK420" s="216">
        <f>SUM(BK421:BK435)</f>
        <v>0</v>
      </c>
    </row>
    <row r="421" s="2" customFormat="1" ht="24.15" customHeight="1">
      <c r="A421" s="38"/>
      <c r="B421" s="39"/>
      <c r="C421" s="219" t="s">
        <v>305</v>
      </c>
      <c r="D421" s="219" t="s">
        <v>120</v>
      </c>
      <c r="E421" s="220" t="s">
        <v>460</v>
      </c>
      <c r="F421" s="221" t="s">
        <v>461</v>
      </c>
      <c r="G421" s="222" t="s">
        <v>194</v>
      </c>
      <c r="H421" s="223">
        <v>54.890999999999998</v>
      </c>
      <c r="I421" s="224"/>
      <c r="J421" s="225">
        <f>ROUND(I421*H421,2)</f>
        <v>0</v>
      </c>
      <c r="K421" s="226"/>
      <c r="L421" s="44"/>
      <c r="M421" s="227" t="s">
        <v>1</v>
      </c>
      <c r="N421" s="228" t="s">
        <v>38</v>
      </c>
      <c r="O421" s="91"/>
      <c r="P421" s="229">
        <f>O421*H421</f>
        <v>0</v>
      </c>
      <c r="Q421" s="229">
        <v>0</v>
      </c>
      <c r="R421" s="229">
        <f>Q421*H421</f>
        <v>0</v>
      </c>
      <c r="S421" s="229">
        <v>0</v>
      </c>
      <c r="T421" s="230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31" t="s">
        <v>124</v>
      </c>
      <c r="AT421" s="231" t="s">
        <v>120</v>
      </c>
      <c r="AU421" s="231" t="s">
        <v>81</v>
      </c>
      <c r="AY421" s="17" t="s">
        <v>117</v>
      </c>
      <c r="BE421" s="232">
        <f>IF(N421="základní",J421,0)</f>
        <v>0</v>
      </c>
      <c r="BF421" s="232">
        <f>IF(N421="snížená",J421,0)</f>
        <v>0</v>
      </c>
      <c r="BG421" s="232">
        <f>IF(N421="zákl. přenesená",J421,0)</f>
        <v>0</v>
      </c>
      <c r="BH421" s="232">
        <f>IF(N421="sníž. přenesená",J421,0)</f>
        <v>0</v>
      </c>
      <c r="BI421" s="232">
        <f>IF(N421="nulová",J421,0)</f>
        <v>0</v>
      </c>
      <c r="BJ421" s="17" t="s">
        <v>81</v>
      </c>
      <c r="BK421" s="232">
        <f>ROUND(I421*H421,2)</f>
        <v>0</v>
      </c>
      <c r="BL421" s="17" t="s">
        <v>124</v>
      </c>
      <c r="BM421" s="231" t="s">
        <v>462</v>
      </c>
    </row>
    <row r="422" s="2" customFormat="1">
      <c r="A422" s="38"/>
      <c r="B422" s="39"/>
      <c r="C422" s="40"/>
      <c r="D422" s="233" t="s">
        <v>125</v>
      </c>
      <c r="E422" s="40"/>
      <c r="F422" s="234" t="s">
        <v>461</v>
      </c>
      <c r="G422" s="40"/>
      <c r="H422" s="40"/>
      <c r="I422" s="235"/>
      <c r="J422" s="40"/>
      <c r="K422" s="40"/>
      <c r="L422" s="44"/>
      <c r="M422" s="236"/>
      <c r="N422" s="237"/>
      <c r="O422" s="91"/>
      <c r="P422" s="91"/>
      <c r="Q422" s="91"/>
      <c r="R422" s="91"/>
      <c r="S422" s="91"/>
      <c r="T422" s="92"/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T422" s="17" t="s">
        <v>125</v>
      </c>
      <c r="AU422" s="17" t="s">
        <v>81</v>
      </c>
    </row>
    <row r="423" s="2" customFormat="1" ht="14.4" customHeight="1">
      <c r="A423" s="38"/>
      <c r="B423" s="39"/>
      <c r="C423" s="219" t="s">
        <v>463</v>
      </c>
      <c r="D423" s="219" t="s">
        <v>120</v>
      </c>
      <c r="E423" s="220" t="s">
        <v>464</v>
      </c>
      <c r="F423" s="221" t="s">
        <v>465</v>
      </c>
      <c r="G423" s="222" t="s">
        <v>194</v>
      </c>
      <c r="H423" s="223">
        <v>768.47400000000005</v>
      </c>
      <c r="I423" s="224"/>
      <c r="J423" s="225">
        <f>ROUND(I423*H423,2)</f>
        <v>0</v>
      </c>
      <c r="K423" s="226"/>
      <c r="L423" s="44"/>
      <c r="M423" s="227" t="s">
        <v>1</v>
      </c>
      <c r="N423" s="228" t="s">
        <v>38</v>
      </c>
      <c r="O423" s="91"/>
      <c r="P423" s="229">
        <f>O423*H423</f>
        <v>0</v>
      </c>
      <c r="Q423" s="229">
        <v>0</v>
      </c>
      <c r="R423" s="229">
        <f>Q423*H423</f>
        <v>0</v>
      </c>
      <c r="S423" s="229">
        <v>0</v>
      </c>
      <c r="T423" s="230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31" t="s">
        <v>124</v>
      </c>
      <c r="AT423" s="231" t="s">
        <v>120</v>
      </c>
      <c r="AU423" s="231" t="s">
        <v>81</v>
      </c>
      <c r="AY423" s="17" t="s">
        <v>117</v>
      </c>
      <c r="BE423" s="232">
        <f>IF(N423="základní",J423,0)</f>
        <v>0</v>
      </c>
      <c r="BF423" s="232">
        <f>IF(N423="snížená",J423,0)</f>
        <v>0</v>
      </c>
      <c r="BG423" s="232">
        <f>IF(N423="zákl. přenesená",J423,0)</f>
        <v>0</v>
      </c>
      <c r="BH423" s="232">
        <f>IF(N423="sníž. přenesená",J423,0)</f>
        <v>0</v>
      </c>
      <c r="BI423" s="232">
        <f>IF(N423="nulová",J423,0)</f>
        <v>0</v>
      </c>
      <c r="BJ423" s="17" t="s">
        <v>81</v>
      </c>
      <c r="BK423" s="232">
        <f>ROUND(I423*H423,2)</f>
        <v>0</v>
      </c>
      <c r="BL423" s="17" t="s">
        <v>124</v>
      </c>
      <c r="BM423" s="231" t="s">
        <v>466</v>
      </c>
    </row>
    <row r="424" s="2" customFormat="1">
      <c r="A424" s="38"/>
      <c r="B424" s="39"/>
      <c r="C424" s="40"/>
      <c r="D424" s="233" t="s">
        <v>125</v>
      </c>
      <c r="E424" s="40"/>
      <c r="F424" s="234" t="s">
        <v>465</v>
      </c>
      <c r="G424" s="40"/>
      <c r="H424" s="40"/>
      <c r="I424" s="235"/>
      <c r="J424" s="40"/>
      <c r="K424" s="40"/>
      <c r="L424" s="44"/>
      <c r="M424" s="236"/>
      <c r="N424" s="237"/>
      <c r="O424" s="91"/>
      <c r="P424" s="91"/>
      <c r="Q424" s="91"/>
      <c r="R424" s="91"/>
      <c r="S424" s="91"/>
      <c r="T424" s="92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T424" s="17" t="s">
        <v>125</v>
      </c>
      <c r="AU424" s="17" t="s">
        <v>81</v>
      </c>
    </row>
    <row r="425" s="13" customFormat="1">
      <c r="A425" s="13"/>
      <c r="B425" s="243"/>
      <c r="C425" s="244"/>
      <c r="D425" s="233" t="s">
        <v>174</v>
      </c>
      <c r="E425" s="245" t="s">
        <v>1</v>
      </c>
      <c r="F425" s="246" t="s">
        <v>467</v>
      </c>
      <c r="G425" s="244"/>
      <c r="H425" s="245" t="s">
        <v>1</v>
      </c>
      <c r="I425" s="247"/>
      <c r="J425" s="244"/>
      <c r="K425" s="244"/>
      <c r="L425" s="248"/>
      <c r="M425" s="249"/>
      <c r="N425" s="250"/>
      <c r="O425" s="250"/>
      <c r="P425" s="250"/>
      <c r="Q425" s="250"/>
      <c r="R425" s="250"/>
      <c r="S425" s="250"/>
      <c r="T425" s="251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52" t="s">
        <v>174</v>
      </c>
      <c r="AU425" s="252" t="s">
        <v>81</v>
      </c>
      <c r="AV425" s="13" t="s">
        <v>81</v>
      </c>
      <c r="AW425" s="13" t="s">
        <v>30</v>
      </c>
      <c r="AX425" s="13" t="s">
        <v>73</v>
      </c>
      <c r="AY425" s="252" t="s">
        <v>117</v>
      </c>
    </row>
    <row r="426" s="14" customFormat="1">
      <c r="A426" s="14"/>
      <c r="B426" s="253"/>
      <c r="C426" s="254"/>
      <c r="D426" s="233" t="s">
        <v>174</v>
      </c>
      <c r="E426" s="255" t="s">
        <v>1</v>
      </c>
      <c r="F426" s="256" t="s">
        <v>468</v>
      </c>
      <c r="G426" s="254"/>
      <c r="H426" s="257">
        <v>768.47400000000005</v>
      </c>
      <c r="I426" s="258"/>
      <c r="J426" s="254"/>
      <c r="K426" s="254"/>
      <c r="L426" s="259"/>
      <c r="M426" s="260"/>
      <c r="N426" s="261"/>
      <c r="O426" s="261"/>
      <c r="P426" s="261"/>
      <c r="Q426" s="261"/>
      <c r="R426" s="261"/>
      <c r="S426" s="261"/>
      <c r="T426" s="262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63" t="s">
        <v>174</v>
      </c>
      <c r="AU426" s="263" t="s">
        <v>81</v>
      </c>
      <c r="AV426" s="14" t="s">
        <v>83</v>
      </c>
      <c r="AW426" s="14" t="s">
        <v>30</v>
      </c>
      <c r="AX426" s="14" t="s">
        <v>73</v>
      </c>
      <c r="AY426" s="263" t="s">
        <v>117</v>
      </c>
    </row>
    <row r="427" s="15" customFormat="1">
      <c r="A427" s="15"/>
      <c r="B427" s="264"/>
      <c r="C427" s="265"/>
      <c r="D427" s="233" t="s">
        <v>174</v>
      </c>
      <c r="E427" s="266" t="s">
        <v>1</v>
      </c>
      <c r="F427" s="267" t="s">
        <v>179</v>
      </c>
      <c r="G427" s="265"/>
      <c r="H427" s="268">
        <v>768.47400000000005</v>
      </c>
      <c r="I427" s="269"/>
      <c r="J427" s="265"/>
      <c r="K427" s="265"/>
      <c r="L427" s="270"/>
      <c r="M427" s="271"/>
      <c r="N427" s="272"/>
      <c r="O427" s="272"/>
      <c r="P427" s="272"/>
      <c r="Q427" s="272"/>
      <c r="R427" s="272"/>
      <c r="S427" s="272"/>
      <c r="T427" s="273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74" t="s">
        <v>174</v>
      </c>
      <c r="AU427" s="274" t="s">
        <v>81</v>
      </c>
      <c r="AV427" s="15" t="s">
        <v>124</v>
      </c>
      <c r="AW427" s="15" t="s">
        <v>30</v>
      </c>
      <c r="AX427" s="15" t="s">
        <v>81</v>
      </c>
      <c r="AY427" s="274" t="s">
        <v>117</v>
      </c>
    </row>
    <row r="428" s="2" customFormat="1" ht="14.4" customHeight="1">
      <c r="A428" s="38"/>
      <c r="B428" s="39"/>
      <c r="C428" s="219" t="s">
        <v>311</v>
      </c>
      <c r="D428" s="219" t="s">
        <v>120</v>
      </c>
      <c r="E428" s="220" t="s">
        <v>469</v>
      </c>
      <c r="F428" s="221" t="s">
        <v>470</v>
      </c>
      <c r="G428" s="222" t="s">
        <v>194</v>
      </c>
      <c r="H428" s="223">
        <v>54.890999999999998</v>
      </c>
      <c r="I428" s="224"/>
      <c r="J428" s="225">
        <f>ROUND(I428*H428,2)</f>
        <v>0</v>
      </c>
      <c r="K428" s="226"/>
      <c r="L428" s="44"/>
      <c r="M428" s="227" t="s">
        <v>1</v>
      </c>
      <c r="N428" s="228" t="s">
        <v>38</v>
      </c>
      <c r="O428" s="91"/>
      <c r="P428" s="229">
        <f>O428*H428</f>
        <v>0</v>
      </c>
      <c r="Q428" s="229">
        <v>0</v>
      </c>
      <c r="R428" s="229">
        <f>Q428*H428</f>
        <v>0</v>
      </c>
      <c r="S428" s="229">
        <v>0</v>
      </c>
      <c r="T428" s="230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31" t="s">
        <v>124</v>
      </c>
      <c r="AT428" s="231" t="s">
        <v>120</v>
      </c>
      <c r="AU428" s="231" t="s">
        <v>81</v>
      </c>
      <c r="AY428" s="17" t="s">
        <v>117</v>
      </c>
      <c r="BE428" s="232">
        <f>IF(N428="základní",J428,0)</f>
        <v>0</v>
      </c>
      <c r="BF428" s="232">
        <f>IF(N428="snížená",J428,0)</f>
        <v>0</v>
      </c>
      <c r="BG428" s="232">
        <f>IF(N428="zákl. přenesená",J428,0)</f>
        <v>0</v>
      </c>
      <c r="BH428" s="232">
        <f>IF(N428="sníž. přenesená",J428,0)</f>
        <v>0</v>
      </c>
      <c r="BI428" s="232">
        <f>IF(N428="nulová",J428,0)</f>
        <v>0</v>
      </c>
      <c r="BJ428" s="17" t="s">
        <v>81</v>
      </c>
      <c r="BK428" s="232">
        <f>ROUND(I428*H428,2)</f>
        <v>0</v>
      </c>
      <c r="BL428" s="17" t="s">
        <v>124</v>
      </c>
      <c r="BM428" s="231" t="s">
        <v>471</v>
      </c>
    </row>
    <row r="429" s="2" customFormat="1">
      <c r="A429" s="38"/>
      <c r="B429" s="39"/>
      <c r="C429" s="40"/>
      <c r="D429" s="233" t="s">
        <v>125</v>
      </c>
      <c r="E429" s="40"/>
      <c r="F429" s="234" t="s">
        <v>470</v>
      </c>
      <c r="G429" s="40"/>
      <c r="H429" s="40"/>
      <c r="I429" s="235"/>
      <c r="J429" s="40"/>
      <c r="K429" s="40"/>
      <c r="L429" s="44"/>
      <c r="M429" s="236"/>
      <c r="N429" s="237"/>
      <c r="O429" s="91"/>
      <c r="P429" s="91"/>
      <c r="Q429" s="91"/>
      <c r="R429" s="91"/>
      <c r="S429" s="91"/>
      <c r="T429" s="92"/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T429" s="17" t="s">
        <v>125</v>
      </c>
      <c r="AU429" s="17" t="s">
        <v>81</v>
      </c>
    </row>
    <row r="430" s="2" customFormat="1" ht="24.15" customHeight="1">
      <c r="A430" s="38"/>
      <c r="B430" s="39"/>
      <c r="C430" s="219" t="s">
        <v>472</v>
      </c>
      <c r="D430" s="219" t="s">
        <v>120</v>
      </c>
      <c r="E430" s="220" t="s">
        <v>473</v>
      </c>
      <c r="F430" s="221" t="s">
        <v>474</v>
      </c>
      <c r="G430" s="222" t="s">
        <v>194</v>
      </c>
      <c r="H430" s="223">
        <v>54.890999999999998</v>
      </c>
      <c r="I430" s="224"/>
      <c r="J430" s="225">
        <f>ROUND(I430*H430,2)</f>
        <v>0</v>
      </c>
      <c r="K430" s="226"/>
      <c r="L430" s="44"/>
      <c r="M430" s="227" t="s">
        <v>1</v>
      </c>
      <c r="N430" s="228" t="s">
        <v>38</v>
      </c>
      <c r="O430" s="91"/>
      <c r="P430" s="229">
        <f>O430*H430</f>
        <v>0</v>
      </c>
      <c r="Q430" s="229">
        <v>0</v>
      </c>
      <c r="R430" s="229">
        <f>Q430*H430</f>
        <v>0</v>
      </c>
      <c r="S430" s="229">
        <v>0</v>
      </c>
      <c r="T430" s="230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31" t="s">
        <v>124</v>
      </c>
      <c r="AT430" s="231" t="s">
        <v>120</v>
      </c>
      <c r="AU430" s="231" t="s">
        <v>81</v>
      </c>
      <c r="AY430" s="17" t="s">
        <v>117</v>
      </c>
      <c r="BE430" s="232">
        <f>IF(N430="základní",J430,0)</f>
        <v>0</v>
      </c>
      <c r="BF430" s="232">
        <f>IF(N430="snížená",J430,0)</f>
        <v>0</v>
      </c>
      <c r="BG430" s="232">
        <f>IF(N430="zákl. přenesená",J430,0)</f>
        <v>0</v>
      </c>
      <c r="BH430" s="232">
        <f>IF(N430="sníž. přenesená",J430,0)</f>
        <v>0</v>
      </c>
      <c r="BI430" s="232">
        <f>IF(N430="nulová",J430,0)</f>
        <v>0</v>
      </c>
      <c r="BJ430" s="17" t="s">
        <v>81</v>
      </c>
      <c r="BK430" s="232">
        <f>ROUND(I430*H430,2)</f>
        <v>0</v>
      </c>
      <c r="BL430" s="17" t="s">
        <v>124</v>
      </c>
      <c r="BM430" s="231" t="s">
        <v>475</v>
      </c>
    </row>
    <row r="431" s="2" customFormat="1">
      <c r="A431" s="38"/>
      <c r="B431" s="39"/>
      <c r="C431" s="40"/>
      <c r="D431" s="233" t="s">
        <v>125</v>
      </c>
      <c r="E431" s="40"/>
      <c r="F431" s="234" t="s">
        <v>474</v>
      </c>
      <c r="G431" s="40"/>
      <c r="H431" s="40"/>
      <c r="I431" s="235"/>
      <c r="J431" s="40"/>
      <c r="K431" s="40"/>
      <c r="L431" s="44"/>
      <c r="M431" s="236"/>
      <c r="N431" s="237"/>
      <c r="O431" s="91"/>
      <c r="P431" s="91"/>
      <c r="Q431" s="91"/>
      <c r="R431" s="91"/>
      <c r="S431" s="91"/>
      <c r="T431" s="92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T431" s="17" t="s">
        <v>125</v>
      </c>
      <c r="AU431" s="17" t="s">
        <v>81</v>
      </c>
    </row>
    <row r="432" s="2" customFormat="1" ht="24.15" customHeight="1">
      <c r="A432" s="38"/>
      <c r="B432" s="39"/>
      <c r="C432" s="219" t="s">
        <v>317</v>
      </c>
      <c r="D432" s="219" t="s">
        <v>120</v>
      </c>
      <c r="E432" s="220" t="s">
        <v>476</v>
      </c>
      <c r="F432" s="221" t="s">
        <v>477</v>
      </c>
      <c r="G432" s="222" t="s">
        <v>194</v>
      </c>
      <c r="H432" s="223">
        <v>54.890999999999998</v>
      </c>
      <c r="I432" s="224"/>
      <c r="J432" s="225">
        <f>ROUND(I432*H432,2)</f>
        <v>0</v>
      </c>
      <c r="K432" s="226"/>
      <c r="L432" s="44"/>
      <c r="M432" s="227" t="s">
        <v>1</v>
      </c>
      <c r="N432" s="228" t="s">
        <v>38</v>
      </c>
      <c r="O432" s="91"/>
      <c r="P432" s="229">
        <f>O432*H432</f>
        <v>0</v>
      </c>
      <c r="Q432" s="229">
        <v>0</v>
      </c>
      <c r="R432" s="229">
        <f>Q432*H432</f>
        <v>0</v>
      </c>
      <c r="S432" s="229">
        <v>0</v>
      </c>
      <c r="T432" s="230">
        <f>S432*H432</f>
        <v>0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231" t="s">
        <v>124</v>
      </c>
      <c r="AT432" s="231" t="s">
        <v>120</v>
      </c>
      <c r="AU432" s="231" t="s">
        <v>81</v>
      </c>
      <c r="AY432" s="17" t="s">
        <v>117</v>
      </c>
      <c r="BE432" s="232">
        <f>IF(N432="základní",J432,0)</f>
        <v>0</v>
      </c>
      <c r="BF432" s="232">
        <f>IF(N432="snížená",J432,0)</f>
        <v>0</v>
      </c>
      <c r="BG432" s="232">
        <f>IF(N432="zákl. přenesená",J432,0)</f>
        <v>0</v>
      </c>
      <c r="BH432" s="232">
        <f>IF(N432="sníž. přenesená",J432,0)</f>
        <v>0</v>
      </c>
      <c r="BI432" s="232">
        <f>IF(N432="nulová",J432,0)</f>
        <v>0</v>
      </c>
      <c r="BJ432" s="17" t="s">
        <v>81</v>
      </c>
      <c r="BK432" s="232">
        <f>ROUND(I432*H432,2)</f>
        <v>0</v>
      </c>
      <c r="BL432" s="17" t="s">
        <v>124</v>
      </c>
      <c r="BM432" s="231" t="s">
        <v>478</v>
      </c>
    </row>
    <row r="433" s="2" customFormat="1">
      <c r="A433" s="38"/>
      <c r="B433" s="39"/>
      <c r="C433" s="40"/>
      <c r="D433" s="233" t="s">
        <v>125</v>
      </c>
      <c r="E433" s="40"/>
      <c r="F433" s="234" t="s">
        <v>477</v>
      </c>
      <c r="G433" s="40"/>
      <c r="H433" s="40"/>
      <c r="I433" s="235"/>
      <c r="J433" s="40"/>
      <c r="K433" s="40"/>
      <c r="L433" s="44"/>
      <c r="M433" s="236"/>
      <c r="N433" s="237"/>
      <c r="O433" s="91"/>
      <c r="P433" s="91"/>
      <c r="Q433" s="91"/>
      <c r="R433" s="91"/>
      <c r="S433" s="91"/>
      <c r="T433" s="92"/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T433" s="17" t="s">
        <v>125</v>
      </c>
      <c r="AU433" s="17" t="s">
        <v>81</v>
      </c>
    </row>
    <row r="434" s="2" customFormat="1" ht="24.15" customHeight="1">
      <c r="A434" s="38"/>
      <c r="B434" s="39"/>
      <c r="C434" s="219" t="s">
        <v>479</v>
      </c>
      <c r="D434" s="219" t="s">
        <v>120</v>
      </c>
      <c r="E434" s="220" t="s">
        <v>480</v>
      </c>
      <c r="F434" s="221" t="s">
        <v>481</v>
      </c>
      <c r="G434" s="222" t="s">
        <v>182</v>
      </c>
      <c r="H434" s="223">
        <v>330</v>
      </c>
      <c r="I434" s="224"/>
      <c r="J434" s="225">
        <f>ROUND(I434*H434,2)</f>
        <v>0</v>
      </c>
      <c r="K434" s="226"/>
      <c r="L434" s="44"/>
      <c r="M434" s="227" t="s">
        <v>1</v>
      </c>
      <c r="N434" s="228" t="s">
        <v>38</v>
      </c>
      <c r="O434" s="91"/>
      <c r="P434" s="229">
        <f>O434*H434</f>
        <v>0</v>
      </c>
      <c r="Q434" s="229">
        <v>0</v>
      </c>
      <c r="R434" s="229">
        <f>Q434*H434</f>
        <v>0</v>
      </c>
      <c r="S434" s="229">
        <v>0</v>
      </c>
      <c r="T434" s="230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31" t="s">
        <v>124</v>
      </c>
      <c r="AT434" s="231" t="s">
        <v>120</v>
      </c>
      <c r="AU434" s="231" t="s">
        <v>81</v>
      </c>
      <c r="AY434" s="17" t="s">
        <v>117</v>
      </c>
      <c r="BE434" s="232">
        <f>IF(N434="základní",J434,0)</f>
        <v>0</v>
      </c>
      <c r="BF434" s="232">
        <f>IF(N434="snížená",J434,0)</f>
        <v>0</v>
      </c>
      <c r="BG434" s="232">
        <f>IF(N434="zákl. přenesená",J434,0)</f>
        <v>0</v>
      </c>
      <c r="BH434" s="232">
        <f>IF(N434="sníž. přenesená",J434,0)</f>
        <v>0</v>
      </c>
      <c r="BI434" s="232">
        <f>IF(N434="nulová",J434,0)</f>
        <v>0</v>
      </c>
      <c r="BJ434" s="17" t="s">
        <v>81</v>
      </c>
      <c r="BK434" s="232">
        <f>ROUND(I434*H434,2)</f>
        <v>0</v>
      </c>
      <c r="BL434" s="17" t="s">
        <v>124</v>
      </c>
      <c r="BM434" s="231" t="s">
        <v>482</v>
      </c>
    </row>
    <row r="435" s="2" customFormat="1">
      <c r="A435" s="38"/>
      <c r="B435" s="39"/>
      <c r="C435" s="40"/>
      <c r="D435" s="233" t="s">
        <v>125</v>
      </c>
      <c r="E435" s="40"/>
      <c r="F435" s="234" t="s">
        <v>483</v>
      </c>
      <c r="G435" s="40"/>
      <c r="H435" s="40"/>
      <c r="I435" s="235"/>
      <c r="J435" s="40"/>
      <c r="K435" s="40"/>
      <c r="L435" s="44"/>
      <c r="M435" s="236"/>
      <c r="N435" s="237"/>
      <c r="O435" s="91"/>
      <c r="P435" s="91"/>
      <c r="Q435" s="91"/>
      <c r="R435" s="91"/>
      <c r="S435" s="91"/>
      <c r="T435" s="92"/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T435" s="17" t="s">
        <v>125</v>
      </c>
      <c r="AU435" s="17" t="s">
        <v>81</v>
      </c>
    </row>
    <row r="436" s="12" customFormat="1" ht="25.92" customHeight="1">
      <c r="A436" s="12"/>
      <c r="B436" s="203"/>
      <c r="C436" s="204"/>
      <c r="D436" s="205" t="s">
        <v>72</v>
      </c>
      <c r="E436" s="206" t="s">
        <v>484</v>
      </c>
      <c r="F436" s="206" t="s">
        <v>485</v>
      </c>
      <c r="G436" s="204"/>
      <c r="H436" s="204"/>
      <c r="I436" s="207"/>
      <c r="J436" s="208">
        <f>BK436</f>
        <v>0</v>
      </c>
      <c r="K436" s="204"/>
      <c r="L436" s="209"/>
      <c r="M436" s="210"/>
      <c r="N436" s="211"/>
      <c r="O436" s="211"/>
      <c r="P436" s="212">
        <f>SUM(P437:P453)</f>
        <v>0</v>
      </c>
      <c r="Q436" s="211"/>
      <c r="R436" s="212">
        <f>SUM(R437:R453)</f>
        <v>0</v>
      </c>
      <c r="S436" s="211"/>
      <c r="T436" s="213">
        <f>SUM(T437:T453)</f>
        <v>0</v>
      </c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R436" s="214" t="s">
        <v>81</v>
      </c>
      <c r="AT436" s="215" t="s">
        <v>72</v>
      </c>
      <c r="AU436" s="215" t="s">
        <v>73</v>
      </c>
      <c r="AY436" s="214" t="s">
        <v>117</v>
      </c>
      <c r="BK436" s="216">
        <f>SUM(BK437:BK453)</f>
        <v>0</v>
      </c>
    </row>
    <row r="437" s="2" customFormat="1" ht="24.15" customHeight="1">
      <c r="A437" s="38"/>
      <c r="B437" s="39"/>
      <c r="C437" s="219" t="s">
        <v>322</v>
      </c>
      <c r="D437" s="219" t="s">
        <v>120</v>
      </c>
      <c r="E437" s="220" t="s">
        <v>486</v>
      </c>
      <c r="F437" s="221" t="s">
        <v>487</v>
      </c>
      <c r="G437" s="222" t="s">
        <v>182</v>
      </c>
      <c r="H437" s="223">
        <v>43.548000000000002</v>
      </c>
      <c r="I437" s="224"/>
      <c r="J437" s="225">
        <f>ROUND(I437*H437,2)</f>
        <v>0</v>
      </c>
      <c r="K437" s="226"/>
      <c r="L437" s="44"/>
      <c r="M437" s="227" t="s">
        <v>1</v>
      </c>
      <c r="N437" s="228" t="s">
        <v>38</v>
      </c>
      <c r="O437" s="91"/>
      <c r="P437" s="229">
        <f>O437*H437</f>
        <v>0</v>
      </c>
      <c r="Q437" s="229">
        <v>0</v>
      </c>
      <c r="R437" s="229">
        <f>Q437*H437</f>
        <v>0</v>
      </c>
      <c r="S437" s="229">
        <v>0</v>
      </c>
      <c r="T437" s="230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31" t="s">
        <v>124</v>
      </c>
      <c r="AT437" s="231" t="s">
        <v>120</v>
      </c>
      <c r="AU437" s="231" t="s">
        <v>81</v>
      </c>
      <c r="AY437" s="17" t="s">
        <v>117</v>
      </c>
      <c r="BE437" s="232">
        <f>IF(N437="základní",J437,0)</f>
        <v>0</v>
      </c>
      <c r="BF437" s="232">
        <f>IF(N437="snížená",J437,0)</f>
        <v>0</v>
      </c>
      <c r="BG437" s="232">
        <f>IF(N437="zákl. přenesená",J437,0)</f>
        <v>0</v>
      </c>
      <c r="BH437" s="232">
        <f>IF(N437="sníž. přenesená",J437,0)</f>
        <v>0</v>
      </c>
      <c r="BI437" s="232">
        <f>IF(N437="nulová",J437,0)</f>
        <v>0</v>
      </c>
      <c r="BJ437" s="17" t="s">
        <v>81</v>
      </c>
      <c r="BK437" s="232">
        <f>ROUND(I437*H437,2)</f>
        <v>0</v>
      </c>
      <c r="BL437" s="17" t="s">
        <v>124</v>
      </c>
      <c r="BM437" s="231" t="s">
        <v>488</v>
      </c>
    </row>
    <row r="438" s="2" customFormat="1">
      <c r="A438" s="38"/>
      <c r="B438" s="39"/>
      <c r="C438" s="40"/>
      <c r="D438" s="233" t="s">
        <v>125</v>
      </c>
      <c r="E438" s="40"/>
      <c r="F438" s="234" t="s">
        <v>487</v>
      </c>
      <c r="G438" s="40"/>
      <c r="H438" s="40"/>
      <c r="I438" s="235"/>
      <c r="J438" s="40"/>
      <c r="K438" s="40"/>
      <c r="L438" s="44"/>
      <c r="M438" s="236"/>
      <c r="N438" s="237"/>
      <c r="O438" s="91"/>
      <c r="P438" s="91"/>
      <c r="Q438" s="91"/>
      <c r="R438" s="91"/>
      <c r="S438" s="91"/>
      <c r="T438" s="92"/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T438" s="17" t="s">
        <v>125</v>
      </c>
      <c r="AU438" s="17" t="s">
        <v>81</v>
      </c>
    </row>
    <row r="439" s="13" customFormat="1">
      <c r="A439" s="13"/>
      <c r="B439" s="243"/>
      <c r="C439" s="244"/>
      <c r="D439" s="233" t="s">
        <v>174</v>
      </c>
      <c r="E439" s="245" t="s">
        <v>1</v>
      </c>
      <c r="F439" s="246" t="s">
        <v>312</v>
      </c>
      <c r="G439" s="244"/>
      <c r="H439" s="245" t="s">
        <v>1</v>
      </c>
      <c r="I439" s="247"/>
      <c r="J439" s="244"/>
      <c r="K439" s="244"/>
      <c r="L439" s="248"/>
      <c r="M439" s="249"/>
      <c r="N439" s="250"/>
      <c r="O439" s="250"/>
      <c r="P439" s="250"/>
      <c r="Q439" s="250"/>
      <c r="R439" s="250"/>
      <c r="S439" s="250"/>
      <c r="T439" s="251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52" t="s">
        <v>174</v>
      </c>
      <c r="AU439" s="252" t="s">
        <v>81</v>
      </c>
      <c r="AV439" s="13" t="s">
        <v>81</v>
      </c>
      <c r="AW439" s="13" t="s">
        <v>30</v>
      </c>
      <c r="AX439" s="13" t="s">
        <v>73</v>
      </c>
      <c r="AY439" s="252" t="s">
        <v>117</v>
      </c>
    </row>
    <row r="440" s="14" customFormat="1">
      <c r="A440" s="14"/>
      <c r="B440" s="253"/>
      <c r="C440" s="254"/>
      <c r="D440" s="233" t="s">
        <v>174</v>
      </c>
      <c r="E440" s="255" t="s">
        <v>1</v>
      </c>
      <c r="F440" s="256" t="s">
        <v>489</v>
      </c>
      <c r="G440" s="254"/>
      <c r="H440" s="257">
        <v>43.548000000000002</v>
      </c>
      <c r="I440" s="258"/>
      <c r="J440" s="254"/>
      <c r="K440" s="254"/>
      <c r="L440" s="259"/>
      <c r="M440" s="260"/>
      <c r="N440" s="261"/>
      <c r="O440" s="261"/>
      <c r="P440" s="261"/>
      <c r="Q440" s="261"/>
      <c r="R440" s="261"/>
      <c r="S440" s="261"/>
      <c r="T440" s="262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63" t="s">
        <v>174</v>
      </c>
      <c r="AU440" s="263" t="s">
        <v>81</v>
      </c>
      <c r="AV440" s="14" t="s">
        <v>83</v>
      </c>
      <c r="AW440" s="14" t="s">
        <v>30</v>
      </c>
      <c r="AX440" s="14" t="s">
        <v>73</v>
      </c>
      <c r="AY440" s="263" t="s">
        <v>117</v>
      </c>
    </row>
    <row r="441" s="15" customFormat="1">
      <c r="A441" s="15"/>
      <c r="B441" s="264"/>
      <c r="C441" s="265"/>
      <c r="D441" s="233" t="s">
        <v>174</v>
      </c>
      <c r="E441" s="266" t="s">
        <v>1</v>
      </c>
      <c r="F441" s="267" t="s">
        <v>179</v>
      </c>
      <c r="G441" s="265"/>
      <c r="H441" s="268">
        <v>43.548000000000002</v>
      </c>
      <c r="I441" s="269"/>
      <c r="J441" s="265"/>
      <c r="K441" s="265"/>
      <c r="L441" s="270"/>
      <c r="M441" s="271"/>
      <c r="N441" s="272"/>
      <c r="O441" s="272"/>
      <c r="P441" s="272"/>
      <c r="Q441" s="272"/>
      <c r="R441" s="272"/>
      <c r="S441" s="272"/>
      <c r="T441" s="273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274" t="s">
        <v>174</v>
      </c>
      <c r="AU441" s="274" t="s">
        <v>81</v>
      </c>
      <c r="AV441" s="15" t="s">
        <v>124</v>
      </c>
      <c r="AW441" s="15" t="s">
        <v>30</v>
      </c>
      <c r="AX441" s="15" t="s">
        <v>81</v>
      </c>
      <c r="AY441" s="274" t="s">
        <v>117</v>
      </c>
    </row>
    <row r="442" s="2" customFormat="1" ht="14.4" customHeight="1">
      <c r="A442" s="38"/>
      <c r="B442" s="39"/>
      <c r="C442" s="275" t="s">
        <v>490</v>
      </c>
      <c r="D442" s="275" t="s">
        <v>208</v>
      </c>
      <c r="E442" s="276" t="s">
        <v>491</v>
      </c>
      <c r="F442" s="277" t="s">
        <v>492</v>
      </c>
      <c r="G442" s="278" t="s">
        <v>182</v>
      </c>
      <c r="H442" s="279">
        <v>23.951000000000001</v>
      </c>
      <c r="I442" s="280"/>
      <c r="J442" s="281">
        <f>ROUND(I442*H442,2)</f>
        <v>0</v>
      </c>
      <c r="K442" s="282"/>
      <c r="L442" s="283"/>
      <c r="M442" s="284" t="s">
        <v>1</v>
      </c>
      <c r="N442" s="285" t="s">
        <v>38</v>
      </c>
      <c r="O442" s="91"/>
      <c r="P442" s="229">
        <f>O442*H442</f>
        <v>0</v>
      </c>
      <c r="Q442" s="229">
        <v>0</v>
      </c>
      <c r="R442" s="229">
        <f>Q442*H442</f>
        <v>0</v>
      </c>
      <c r="S442" s="229">
        <v>0</v>
      </c>
      <c r="T442" s="230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31" t="s">
        <v>136</v>
      </c>
      <c r="AT442" s="231" t="s">
        <v>208</v>
      </c>
      <c r="AU442" s="231" t="s">
        <v>81</v>
      </c>
      <c r="AY442" s="17" t="s">
        <v>117</v>
      </c>
      <c r="BE442" s="232">
        <f>IF(N442="základní",J442,0)</f>
        <v>0</v>
      </c>
      <c r="BF442" s="232">
        <f>IF(N442="snížená",J442,0)</f>
        <v>0</v>
      </c>
      <c r="BG442" s="232">
        <f>IF(N442="zákl. přenesená",J442,0)</f>
        <v>0</v>
      </c>
      <c r="BH442" s="232">
        <f>IF(N442="sníž. přenesená",J442,0)</f>
        <v>0</v>
      </c>
      <c r="BI442" s="232">
        <f>IF(N442="nulová",J442,0)</f>
        <v>0</v>
      </c>
      <c r="BJ442" s="17" t="s">
        <v>81</v>
      </c>
      <c r="BK442" s="232">
        <f>ROUND(I442*H442,2)</f>
        <v>0</v>
      </c>
      <c r="BL442" s="17" t="s">
        <v>124</v>
      </c>
      <c r="BM442" s="231" t="s">
        <v>493</v>
      </c>
    </row>
    <row r="443" s="2" customFormat="1">
      <c r="A443" s="38"/>
      <c r="B443" s="39"/>
      <c r="C443" s="40"/>
      <c r="D443" s="233" t="s">
        <v>125</v>
      </c>
      <c r="E443" s="40"/>
      <c r="F443" s="234" t="s">
        <v>492</v>
      </c>
      <c r="G443" s="40"/>
      <c r="H443" s="40"/>
      <c r="I443" s="235"/>
      <c r="J443" s="40"/>
      <c r="K443" s="40"/>
      <c r="L443" s="44"/>
      <c r="M443" s="236"/>
      <c r="N443" s="237"/>
      <c r="O443" s="91"/>
      <c r="P443" s="91"/>
      <c r="Q443" s="91"/>
      <c r="R443" s="91"/>
      <c r="S443" s="91"/>
      <c r="T443" s="92"/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T443" s="17" t="s">
        <v>125</v>
      </c>
      <c r="AU443" s="17" t="s">
        <v>81</v>
      </c>
    </row>
    <row r="444" s="13" customFormat="1">
      <c r="A444" s="13"/>
      <c r="B444" s="243"/>
      <c r="C444" s="244"/>
      <c r="D444" s="233" t="s">
        <v>174</v>
      </c>
      <c r="E444" s="245" t="s">
        <v>1</v>
      </c>
      <c r="F444" s="246" t="s">
        <v>312</v>
      </c>
      <c r="G444" s="244"/>
      <c r="H444" s="245" t="s">
        <v>1</v>
      </c>
      <c r="I444" s="247"/>
      <c r="J444" s="244"/>
      <c r="K444" s="244"/>
      <c r="L444" s="248"/>
      <c r="M444" s="249"/>
      <c r="N444" s="250"/>
      <c r="O444" s="250"/>
      <c r="P444" s="250"/>
      <c r="Q444" s="250"/>
      <c r="R444" s="250"/>
      <c r="S444" s="250"/>
      <c r="T444" s="251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52" t="s">
        <v>174</v>
      </c>
      <c r="AU444" s="252" t="s">
        <v>81</v>
      </c>
      <c r="AV444" s="13" t="s">
        <v>81</v>
      </c>
      <c r="AW444" s="13" t="s">
        <v>30</v>
      </c>
      <c r="AX444" s="13" t="s">
        <v>73</v>
      </c>
      <c r="AY444" s="252" t="s">
        <v>117</v>
      </c>
    </row>
    <row r="445" s="14" customFormat="1">
      <c r="A445" s="14"/>
      <c r="B445" s="253"/>
      <c r="C445" s="254"/>
      <c r="D445" s="233" t="s">
        <v>174</v>
      </c>
      <c r="E445" s="255" t="s">
        <v>1</v>
      </c>
      <c r="F445" s="256" t="s">
        <v>494</v>
      </c>
      <c r="G445" s="254"/>
      <c r="H445" s="257">
        <v>23.951000000000001</v>
      </c>
      <c r="I445" s="258"/>
      <c r="J445" s="254"/>
      <c r="K445" s="254"/>
      <c r="L445" s="259"/>
      <c r="M445" s="260"/>
      <c r="N445" s="261"/>
      <c r="O445" s="261"/>
      <c r="P445" s="261"/>
      <c r="Q445" s="261"/>
      <c r="R445" s="261"/>
      <c r="S445" s="261"/>
      <c r="T445" s="262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63" t="s">
        <v>174</v>
      </c>
      <c r="AU445" s="263" t="s">
        <v>81</v>
      </c>
      <c r="AV445" s="14" t="s">
        <v>83</v>
      </c>
      <c r="AW445" s="14" t="s">
        <v>30</v>
      </c>
      <c r="AX445" s="14" t="s">
        <v>73</v>
      </c>
      <c r="AY445" s="263" t="s">
        <v>117</v>
      </c>
    </row>
    <row r="446" s="15" customFormat="1">
      <c r="A446" s="15"/>
      <c r="B446" s="264"/>
      <c r="C446" s="265"/>
      <c r="D446" s="233" t="s">
        <v>174</v>
      </c>
      <c r="E446" s="266" t="s">
        <v>1</v>
      </c>
      <c r="F446" s="267" t="s">
        <v>179</v>
      </c>
      <c r="G446" s="265"/>
      <c r="H446" s="268">
        <v>23.951000000000001</v>
      </c>
      <c r="I446" s="269"/>
      <c r="J446" s="265"/>
      <c r="K446" s="265"/>
      <c r="L446" s="270"/>
      <c r="M446" s="271"/>
      <c r="N446" s="272"/>
      <c r="O446" s="272"/>
      <c r="P446" s="272"/>
      <c r="Q446" s="272"/>
      <c r="R446" s="272"/>
      <c r="S446" s="272"/>
      <c r="T446" s="273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74" t="s">
        <v>174</v>
      </c>
      <c r="AU446" s="274" t="s">
        <v>81</v>
      </c>
      <c r="AV446" s="15" t="s">
        <v>124</v>
      </c>
      <c r="AW446" s="15" t="s">
        <v>30</v>
      </c>
      <c r="AX446" s="15" t="s">
        <v>81</v>
      </c>
      <c r="AY446" s="274" t="s">
        <v>117</v>
      </c>
    </row>
    <row r="447" s="2" customFormat="1" ht="24.15" customHeight="1">
      <c r="A447" s="38"/>
      <c r="B447" s="39"/>
      <c r="C447" s="275" t="s">
        <v>327</v>
      </c>
      <c r="D447" s="275" t="s">
        <v>208</v>
      </c>
      <c r="E447" s="276" t="s">
        <v>495</v>
      </c>
      <c r="F447" s="277" t="s">
        <v>496</v>
      </c>
      <c r="G447" s="278" t="s">
        <v>182</v>
      </c>
      <c r="H447" s="279">
        <v>23.951000000000001</v>
      </c>
      <c r="I447" s="280"/>
      <c r="J447" s="281">
        <f>ROUND(I447*H447,2)</f>
        <v>0</v>
      </c>
      <c r="K447" s="282"/>
      <c r="L447" s="283"/>
      <c r="M447" s="284" t="s">
        <v>1</v>
      </c>
      <c r="N447" s="285" t="s">
        <v>38</v>
      </c>
      <c r="O447" s="91"/>
      <c r="P447" s="229">
        <f>O447*H447</f>
        <v>0</v>
      </c>
      <c r="Q447" s="229">
        <v>0</v>
      </c>
      <c r="R447" s="229">
        <f>Q447*H447</f>
        <v>0</v>
      </c>
      <c r="S447" s="229">
        <v>0</v>
      </c>
      <c r="T447" s="230">
        <f>S447*H447</f>
        <v>0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231" t="s">
        <v>136</v>
      </c>
      <c r="AT447" s="231" t="s">
        <v>208</v>
      </c>
      <c r="AU447" s="231" t="s">
        <v>81</v>
      </c>
      <c r="AY447" s="17" t="s">
        <v>117</v>
      </c>
      <c r="BE447" s="232">
        <f>IF(N447="základní",J447,0)</f>
        <v>0</v>
      </c>
      <c r="BF447" s="232">
        <f>IF(N447="snížená",J447,0)</f>
        <v>0</v>
      </c>
      <c r="BG447" s="232">
        <f>IF(N447="zákl. přenesená",J447,0)</f>
        <v>0</v>
      </c>
      <c r="BH447" s="232">
        <f>IF(N447="sníž. přenesená",J447,0)</f>
        <v>0</v>
      </c>
      <c r="BI447" s="232">
        <f>IF(N447="nulová",J447,0)</f>
        <v>0</v>
      </c>
      <c r="BJ447" s="17" t="s">
        <v>81</v>
      </c>
      <c r="BK447" s="232">
        <f>ROUND(I447*H447,2)</f>
        <v>0</v>
      </c>
      <c r="BL447" s="17" t="s">
        <v>124</v>
      </c>
      <c r="BM447" s="231" t="s">
        <v>497</v>
      </c>
    </row>
    <row r="448" s="2" customFormat="1">
      <c r="A448" s="38"/>
      <c r="B448" s="39"/>
      <c r="C448" s="40"/>
      <c r="D448" s="233" t="s">
        <v>125</v>
      </c>
      <c r="E448" s="40"/>
      <c r="F448" s="234" t="s">
        <v>496</v>
      </c>
      <c r="G448" s="40"/>
      <c r="H448" s="40"/>
      <c r="I448" s="235"/>
      <c r="J448" s="40"/>
      <c r="K448" s="40"/>
      <c r="L448" s="44"/>
      <c r="M448" s="236"/>
      <c r="N448" s="237"/>
      <c r="O448" s="91"/>
      <c r="P448" s="91"/>
      <c r="Q448" s="91"/>
      <c r="R448" s="91"/>
      <c r="S448" s="91"/>
      <c r="T448" s="92"/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T448" s="17" t="s">
        <v>125</v>
      </c>
      <c r="AU448" s="17" t="s">
        <v>81</v>
      </c>
    </row>
    <row r="449" s="13" customFormat="1">
      <c r="A449" s="13"/>
      <c r="B449" s="243"/>
      <c r="C449" s="244"/>
      <c r="D449" s="233" t="s">
        <v>174</v>
      </c>
      <c r="E449" s="245" t="s">
        <v>1</v>
      </c>
      <c r="F449" s="246" t="s">
        <v>312</v>
      </c>
      <c r="G449" s="244"/>
      <c r="H449" s="245" t="s">
        <v>1</v>
      </c>
      <c r="I449" s="247"/>
      <c r="J449" s="244"/>
      <c r="K449" s="244"/>
      <c r="L449" s="248"/>
      <c r="M449" s="249"/>
      <c r="N449" s="250"/>
      <c r="O449" s="250"/>
      <c r="P449" s="250"/>
      <c r="Q449" s="250"/>
      <c r="R449" s="250"/>
      <c r="S449" s="250"/>
      <c r="T449" s="251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52" t="s">
        <v>174</v>
      </c>
      <c r="AU449" s="252" t="s">
        <v>81</v>
      </c>
      <c r="AV449" s="13" t="s">
        <v>81</v>
      </c>
      <c r="AW449" s="13" t="s">
        <v>30</v>
      </c>
      <c r="AX449" s="13" t="s">
        <v>73</v>
      </c>
      <c r="AY449" s="252" t="s">
        <v>117</v>
      </c>
    </row>
    <row r="450" s="14" customFormat="1">
      <c r="A450" s="14"/>
      <c r="B450" s="253"/>
      <c r="C450" s="254"/>
      <c r="D450" s="233" t="s">
        <v>174</v>
      </c>
      <c r="E450" s="255" t="s">
        <v>1</v>
      </c>
      <c r="F450" s="256" t="s">
        <v>494</v>
      </c>
      <c r="G450" s="254"/>
      <c r="H450" s="257">
        <v>23.951000000000001</v>
      </c>
      <c r="I450" s="258"/>
      <c r="J450" s="254"/>
      <c r="K450" s="254"/>
      <c r="L450" s="259"/>
      <c r="M450" s="260"/>
      <c r="N450" s="261"/>
      <c r="O450" s="261"/>
      <c r="P450" s="261"/>
      <c r="Q450" s="261"/>
      <c r="R450" s="261"/>
      <c r="S450" s="261"/>
      <c r="T450" s="262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63" t="s">
        <v>174</v>
      </c>
      <c r="AU450" s="263" t="s">
        <v>81</v>
      </c>
      <c r="AV450" s="14" t="s">
        <v>83</v>
      </c>
      <c r="AW450" s="14" t="s">
        <v>30</v>
      </c>
      <c r="AX450" s="14" t="s">
        <v>73</v>
      </c>
      <c r="AY450" s="263" t="s">
        <v>117</v>
      </c>
    </row>
    <row r="451" s="15" customFormat="1">
      <c r="A451" s="15"/>
      <c r="B451" s="264"/>
      <c r="C451" s="265"/>
      <c r="D451" s="233" t="s">
        <v>174</v>
      </c>
      <c r="E451" s="266" t="s">
        <v>1</v>
      </c>
      <c r="F451" s="267" t="s">
        <v>179</v>
      </c>
      <c r="G451" s="265"/>
      <c r="H451" s="268">
        <v>23.951000000000001</v>
      </c>
      <c r="I451" s="269"/>
      <c r="J451" s="265"/>
      <c r="K451" s="265"/>
      <c r="L451" s="270"/>
      <c r="M451" s="271"/>
      <c r="N451" s="272"/>
      <c r="O451" s="272"/>
      <c r="P451" s="272"/>
      <c r="Q451" s="272"/>
      <c r="R451" s="272"/>
      <c r="S451" s="272"/>
      <c r="T451" s="273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74" t="s">
        <v>174</v>
      </c>
      <c r="AU451" s="274" t="s">
        <v>81</v>
      </c>
      <c r="AV451" s="15" t="s">
        <v>124</v>
      </c>
      <c r="AW451" s="15" t="s">
        <v>30</v>
      </c>
      <c r="AX451" s="15" t="s">
        <v>81</v>
      </c>
      <c r="AY451" s="274" t="s">
        <v>117</v>
      </c>
    </row>
    <row r="452" s="2" customFormat="1" ht="24.15" customHeight="1">
      <c r="A452" s="38"/>
      <c r="B452" s="39"/>
      <c r="C452" s="219" t="s">
        <v>498</v>
      </c>
      <c r="D452" s="219" t="s">
        <v>120</v>
      </c>
      <c r="E452" s="220" t="s">
        <v>499</v>
      </c>
      <c r="F452" s="221" t="s">
        <v>500</v>
      </c>
      <c r="G452" s="222" t="s">
        <v>144</v>
      </c>
      <c r="H452" s="238"/>
      <c r="I452" s="224"/>
      <c r="J452" s="225">
        <f>ROUND(I452*H452,2)</f>
        <v>0</v>
      </c>
      <c r="K452" s="226"/>
      <c r="L452" s="44"/>
      <c r="M452" s="227" t="s">
        <v>1</v>
      </c>
      <c r="N452" s="228" t="s">
        <v>38</v>
      </c>
      <c r="O452" s="91"/>
      <c r="P452" s="229">
        <f>O452*H452</f>
        <v>0</v>
      </c>
      <c r="Q452" s="229">
        <v>0</v>
      </c>
      <c r="R452" s="229">
        <f>Q452*H452</f>
        <v>0</v>
      </c>
      <c r="S452" s="229">
        <v>0</v>
      </c>
      <c r="T452" s="230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31" t="s">
        <v>124</v>
      </c>
      <c r="AT452" s="231" t="s">
        <v>120</v>
      </c>
      <c r="AU452" s="231" t="s">
        <v>81</v>
      </c>
      <c r="AY452" s="17" t="s">
        <v>117</v>
      </c>
      <c r="BE452" s="232">
        <f>IF(N452="základní",J452,0)</f>
        <v>0</v>
      </c>
      <c r="BF452" s="232">
        <f>IF(N452="snížená",J452,0)</f>
        <v>0</v>
      </c>
      <c r="BG452" s="232">
        <f>IF(N452="zákl. přenesená",J452,0)</f>
        <v>0</v>
      </c>
      <c r="BH452" s="232">
        <f>IF(N452="sníž. přenesená",J452,0)</f>
        <v>0</v>
      </c>
      <c r="BI452" s="232">
        <f>IF(N452="nulová",J452,0)</f>
        <v>0</v>
      </c>
      <c r="BJ452" s="17" t="s">
        <v>81</v>
      </c>
      <c r="BK452" s="232">
        <f>ROUND(I452*H452,2)</f>
        <v>0</v>
      </c>
      <c r="BL452" s="17" t="s">
        <v>124</v>
      </c>
      <c r="BM452" s="231" t="s">
        <v>501</v>
      </c>
    </row>
    <row r="453" s="2" customFormat="1">
      <c r="A453" s="38"/>
      <c r="B453" s="39"/>
      <c r="C453" s="40"/>
      <c r="D453" s="233" t="s">
        <v>125</v>
      </c>
      <c r="E453" s="40"/>
      <c r="F453" s="234" t="s">
        <v>500</v>
      </c>
      <c r="G453" s="40"/>
      <c r="H453" s="40"/>
      <c r="I453" s="235"/>
      <c r="J453" s="40"/>
      <c r="K453" s="40"/>
      <c r="L453" s="44"/>
      <c r="M453" s="236"/>
      <c r="N453" s="237"/>
      <c r="O453" s="91"/>
      <c r="P453" s="91"/>
      <c r="Q453" s="91"/>
      <c r="R453" s="91"/>
      <c r="S453" s="91"/>
      <c r="T453" s="92"/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T453" s="17" t="s">
        <v>125</v>
      </c>
      <c r="AU453" s="17" t="s">
        <v>81</v>
      </c>
    </row>
    <row r="454" s="12" customFormat="1" ht="25.92" customHeight="1">
      <c r="A454" s="12"/>
      <c r="B454" s="203"/>
      <c r="C454" s="204"/>
      <c r="D454" s="205" t="s">
        <v>72</v>
      </c>
      <c r="E454" s="206" t="s">
        <v>502</v>
      </c>
      <c r="F454" s="206" t="s">
        <v>503</v>
      </c>
      <c r="G454" s="204"/>
      <c r="H454" s="204"/>
      <c r="I454" s="207"/>
      <c r="J454" s="208">
        <f>BK454</f>
        <v>0</v>
      </c>
      <c r="K454" s="204"/>
      <c r="L454" s="209"/>
      <c r="M454" s="210"/>
      <c r="N454" s="211"/>
      <c r="O454" s="211"/>
      <c r="P454" s="212">
        <f>SUM(P455:P460)</f>
        <v>0</v>
      </c>
      <c r="Q454" s="211"/>
      <c r="R454" s="212">
        <f>SUM(R455:R460)</f>
        <v>0</v>
      </c>
      <c r="S454" s="211"/>
      <c r="T454" s="213">
        <f>SUM(T455:T460)</f>
        <v>0</v>
      </c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R454" s="214" t="s">
        <v>81</v>
      </c>
      <c r="AT454" s="215" t="s">
        <v>72</v>
      </c>
      <c r="AU454" s="215" t="s">
        <v>73</v>
      </c>
      <c r="AY454" s="214" t="s">
        <v>117</v>
      </c>
      <c r="BK454" s="216">
        <f>SUM(BK455:BK460)</f>
        <v>0</v>
      </c>
    </row>
    <row r="455" s="2" customFormat="1" ht="14.4" customHeight="1">
      <c r="A455" s="38"/>
      <c r="B455" s="39"/>
      <c r="C455" s="219" t="s">
        <v>334</v>
      </c>
      <c r="D455" s="219" t="s">
        <v>120</v>
      </c>
      <c r="E455" s="220" t="s">
        <v>504</v>
      </c>
      <c r="F455" s="221" t="s">
        <v>505</v>
      </c>
      <c r="G455" s="222" t="s">
        <v>123</v>
      </c>
      <c r="H455" s="223">
        <v>1</v>
      </c>
      <c r="I455" s="224"/>
      <c r="J455" s="225">
        <f>ROUND(I455*H455,2)</f>
        <v>0</v>
      </c>
      <c r="K455" s="226"/>
      <c r="L455" s="44"/>
      <c r="M455" s="227" t="s">
        <v>1</v>
      </c>
      <c r="N455" s="228" t="s">
        <v>38</v>
      </c>
      <c r="O455" s="91"/>
      <c r="P455" s="229">
        <f>O455*H455</f>
        <v>0</v>
      </c>
      <c r="Q455" s="229">
        <v>0</v>
      </c>
      <c r="R455" s="229">
        <f>Q455*H455</f>
        <v>0</v>
      </c>
      <c r="S455" s="229">
        <v>0</v>
      </c>
      <c r="T455" s="230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31" t="s">
        <v>124</v>
      </c>
      <c r="AT455" s="231" t="s">
        <v>120</v>
      </c>
      <c r="AU455" s="231" t="s">
        <v>81</v>
      </c>
      <c r="AY455" s="17" t="s">
        <v>117</v>
      </c>
      <c r="BE455" s="232">
        <f>IF(N455="základní",J455,0)</f>
        <v>0</v>
      </c>
      <c r="BF455" s="232">
        <f>IF(N455="snížená",J455,0)</f>
        <v>0</v>
      </c>
      <c r="BG455" s="232">
        <f>IF(N455="zákl. přenesená",J455,0)</f>
        <v>0</v>
      </c>
      <c r="BH455" s="232">
        <f>IF(N455="sníž. přenesená",J455,0)</f>
        <v>0</v>
      </c>
      <c r="BI455" s="232">
        <f>IF(N455="nulová",J455,0)</f>
        <v>0</v>
      </c>
      <c r="BJ455" s="17" t="s">
        <v>81</v>
      </c>
      <c r="BK455" s="232">
        <f>ROUND(I455*H455,2)</f>
        <v>0</v>
      </c>
      <c r="BL455" s="17" t="s">
        <v>124</v>
      </c>
      <c r="BM455" s="231" t="s">
        <v>506</v>
      </c>
    </row>
    <row r="456" s="2" customFormat="1">
      <c r="A456" s="38"/>
      <c r="B456" s="39"/>
      <c r="C456" s="40"/>
      <c r="D456" s="233" t="s">
        <v>125</v>
      </c>
      <c r="E456" s="40"/>
      <c r="F456" s="234" t="s">
        <v>505</v>
      </c>
      <c r="G456" s="40"/>
      <c r="H456" s="40"/>
      <c r="I456" s="235"/>
      <c r="J456" s="40"/>
      <c r="K456" s="40"/>
      <c r="L456" s="44"/>
      <c r="M456" s="236"/>
      <c r="N456" s="237"/>
      <c r="O456" s="91"/>
      <c r="P456" s="91"/>
      <c r="Q456" s="91"/>
      <c r="R456" s="91"/>
      <c r="S456" s="91"/>
      <c r="T456" s="92"/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T456" s="17" t="s">
        <v>125</v>
      </c>
      <c r="AU456" s="17" t="s">
        <v>81</v>
      </c>
    </row>
    <row r="457" s="2" customFormat="1" ht="14.4" customHeight="1">
      <c r="A457" s="38"/>
      <c r="B457" s="39"/>
      <c r="C457" s="219" t="s">
        <v>507</v>
      </c>
      <c r="D457" s="219" t="s">
        <v>120</v>
      </c>
      <c r="E457" s="220" t="s">
        <v>508</v>
      </c>
      <c r="F457" s="221" t="s">
        <v>509</v>
      </c>
      <c r="G457" s="222" t="s">
        <v>123</v>
      </c>
      <c r="H457" s="223">
        <v>1</v>
      </c>
      <c r="I457" s="224"/>
      <c r="J457" s="225">
        <f>ROUND(I457*H457,2)</f>
        <v>0</v>
      </c>
      <c r="K457" s="226"/>
      <c r="L457" s="44"/>
      <c r="M457" s="227" t="s">
        <v>1</v>
      </c>
      <c r="N457" s="228" t="s">
        <v>38</v>
      </c>
      <c r="O457" s="91"/>
      <c r="P457" s="229">
        <f>O457*H457</f>
        <v>0</v>
      </c>
      <c r="Q457" s="229">
        <v>0</v>
      </c>
      <c r="R457" s="229">
        <f>Q457*H457</f>
        <v>0</v>
      </c>
      <c r="S457" s="229">
        <v>0</v>
      </c>
      <c r="T457" s="230">
        <f>S457*H457</f>
        <v>0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231" t="s">
        <v>124</v>
      </c>
      <c r="AT457" s="231" t="s">
        <v>120</v>
      </c>
      <c r="AU457" s="231" t="s">
        <v>81</v>
      </c>
      <c r="AY457" s="17" t="s">
        <v>117</v>
      </c>
      <c r="BE457" s="232">
        <f>IF(N457="základní",J457,0)</f>
        <v>0</v>
      </c>
      <c r="BF457" s="232">
        <f>IF(N457="snížená",J457,0)</f>
        <v>0</v>
      </c>
      <c r="BG457" s="232">
        <f>IF(N457="zákl. přenesená",J457,0)</f>
        <v>0</v>
      </c>
      <c r="BH457" s="232">
        <f>IF(N457="sníž. přenesená",J457,0)</f>
        <v>0</v>
      </c>
      <c r="BI457" s="232">
        <f>IF(N457="nulová",J457,0)</f>
        <v>0</v>
      </c>
      <c r="BJ457" s="17" t="s">
        <v>81</v>
      </c>
      <c r="BK457" s="232">
        <f>ROUND(I457*H457,2)</f>
        <v>0</v>
      </c>
      <c r="BL457" s="17" t="s">
        <v>124</v>
      </c>
      <c r="BM457" s="231" t="s">
        <v>510</v>
      </c>
    </row>
    <row r="458" s="2" customFormat="1">
      <c r="A458" s="38"/>
      <c r="B458" s="39"/>
      <c r="C458" s="40"/>
      <c r="D458" s="233" t="s">
        <v>125</v>
      </c>
      <c r="E458" s="40"/>
      <c r="F458" s="234" t="s">
        <v>509</v>
      </c>
      <c r="G458" s="40"/>
      <c r="H458" s="40"/>
      <c r="I458" s="235"/>
      <c r="J458" s="40"/>
      <c r="K458" s="40"/>
      <c r="L458" s="44"/>
      <c r="M458" s="236"/>
      <c r="N458" s="237"/>
      <c r="O458" s="91"/>
      <c r="P458" s="91"/>
      <c r="Q458" s="91"/>
      <c r="R458" s="91"/>
      <c r="S458" s="91"/>
      <c r="T458" s="92"/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T458" s="17" t="s">
        <v>125</v>
      </c>
      <c r="AU458" s="17" t="s">
        <v>81</v>
      </c>
    </row>
    <row r="459" s="2" customFormat="1" ht="14.4" customHeight="1">
      <c r="A459" s="38"/>
      <c r="B459" s="39"/>
      <c r="C459" s="219" t="s">
        <v>354</v>
      </c>
      <c r="D459" s="219" t="s">
        <v>120</v>
      </c>
      <c r="E459" s="220" t="s">
        <v>511</v>
      </c>
      <c r="F459" s="221" t="s">
        <v>512</v>
      </c>
      <c r="G459" s="222" t="s">
        <v>123</v>
      </c>
      <c r="H459" s="223">
        <v>1</v>
      </c>
      <c r="I459" s="224"/>
      <c r="J459" s="225">
        <f>ROUND(I459*H459,2)</f>
        <v>0</v>
      </c>
      <c r="K459" s="226"/>
      <c r="L459" s="44"/>
      <c r="M459" s="227" t="s">
        <v>1</v>
      </c>
      <c r="N459" s="228" t="s">
        <v>38</v>
      </c>
      <c r="O459" s="91"/>
      <c r="P459" s="229">
        <f>O459*H459</f>
        <v>0</v>
      </c>
      <c r="Q459" s="229">
        <v>0</v>
      </c>
      <c r="R459" s="229">
        <f>Q459*H459</f>
        <v>0</v>
      </c>
      <c r="S459" s="229">
        <v>0</v>
      </c>
      <c r="T459" s="230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31" t="s">
        <v>124</v>
      </c>
      <c r="AT459" s="231" t="s">
        <v>120</v>
      </c>
      <c r="AU459" s="231" t="s">
        <v>81</v>
      </c>
      <c r="AY459" s="17" t="s">
        <v>117</v>
      </c>
      <c r="BE459" s="232">
        <f>IF(N459="základní",J459,0)</f>
        <v>0</v>
      </c>
      <c r="BF459" s="232">
        <f>IF(N459="snížená",J459,0)</f>
        <v>0</v>
      </c>
      <c r="BG459" s="232">
        <f>IF(N459="zákl. přenesená",J459,0)</f>
        <v>0</v>
      </c>
      <c r="BH459" s="232">
        <f>IF(N459="sníž. přenesená",J459,0)</f>
        <v>0</v>
      </c>
      <c r="BI459" s="232">
        <f>IF(N459="nulová",J459,0)</f>
        <v>0</v>
      </c>
      <c r="BJ459" s="17" t="s">
        <v>81</v>
      </c>
      <c r="BK459" s="232">
        <f>ROUND(I459*H459,2)</f>
        <v>0</v>
      </c>
      <c r="BL459" s="17" t="s">
        <v>124</v>
      </c>
      <c r="BM459" s="231" t="s">
        <v>513</v>
      </c>
    </row>
    <row r="460" s="2" customFormat="1">
      <c r="A460" s="38"/>
      <c r="B460" s="39"/>
      <c r="C460" s="40"/>
      <c r="D460" s="233" t="s">
        <v>125</v>
      </c>
      <c r="E460" s="40"/>
      <c r="F460" s="234" t="s">
        <v>512</v>
      </c>
      <c r="G460" s="40"/>
      <c r="H460" s="40"/>
      <c r="I460" s="235"/>
      <c r="J460" s="40"/>
      <c r="K460" s="40"/>
      <c r="L460" s="44"/>
      <c r="M460" s="236"/>
      <c r="N460" s="237"/>
      <c r="O460" s="91"/>
      <c r="P460" s="91"/>
      <c r="Q460" s="91"/>
      <c r="R460" s="91"/>
      <c r="S460" s="91"/>
      <c r="T460" s="92"/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T460" s="17" t="s">
        <v>125</v>
      </c>
      <c r="AU460" s="17" t="s">
        <v>81</v>
      </c>
    </row>
    <row r="461" s="12" customFormat="1" ht="25.92" customHeight="1">
      <c r="A461" s="12"/>
      <c r="B461" s="203"/>
      <c r="C461" s="204"/>
      <c r="D461" s="205" t="s">
        <v>72</v>
      </c>
      <c r="E461" s="206" t="s">
        <v>514</v>
      </c>
      <c r="F461" s="206" t="s">
        <v>515</v>
      </c>
      <c r="G461" s="204"/>
      <c r="H461" s="204"/>
      <c r="I461" s="207"/>
      <c r="J461" s="208">
        <f>BK461</f>
        <v>0</v>
      </c>
      <c r="K461" s="204"/>
      <c r="L461" s="209"/>
      <c r="M461" s="210"/>
      <c r="N461" s="211"/>
      <c r="O461" s="211"/>
      <c r="P461" s="212">
        <f>SUM(P462:P580)</f>
        <v>0</v>
      </c>
      <c r="Q461" s="211"/>
      <c r="R461" s="212">
        <f>SUM(R462:R580)</f>
        <v>0</v>
      </c>
      <c r="S461" s="211"/>
      <c r="T461" s="213">
        <f>SUM(T462:T580)</f>
        <v>0</v>
      </c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R461" s="214" t="s">
        <v>81</v>
      </c>
      <c r="AT461" s="215" t="s">
        <v>72</v>
      </c>
      <c r="AU461" s="215" t="s">
        <v>73</v>
      </c>
      <c r="AY461" s="214" t="s">
        <v>117</v>
      </c>
      <c r="BK461" s="216">
        <f>SUM(BK462:BK580)</f>
        <v>0</v>
      </c>
    </row>
    <row r="462" s="2" customFormat="1" ht="24.15" customHeight="1">
      <c r="A462" s="38"/>
      <c r="B462" s="39"/>
      <c r="C462" s="219" t="s">
        <v>516</v>
      </c>
      <c r="D462" s="219" t="s">
        <v>120</v>
      </c>
      <c r="E462" s="220" t="s">
        <v>517</v>
      </c>
      <c r="F462" s="221" t="s">
        <v>518</v>
      </c>
      <c r="G462" s="222" t="s">
        <v>182</v>
      </c>
      <c r="H462" s="223">
        <v>360.00599999999997</v>
      </c>
      <c r="I462" s="224"/>
      <c r="J462" s="225">
        <f>ROUND(I462*H462,2)</f>
        <v>0</v>
      </c>
      <c r="K462" s="226"/>
      <c r="L462" s="44"/>
      <c r="M462" s="227" t="s">
        <v>1</v>
      </c>
      <c r="N462" s="228" t="s">
        <v>38</v>
      </c>
      <c r="O462" s="91"/>
      <c r="P462" s="229">
        <f>O462*H462</f>
        <v>0</v>
      </c>
      <c r="Q462" s="229">
        <v>0</v>
      </c>
      <c r="R462" s="229">
        <f>Q462*H462</f>
        <v>0</v>
      </c>
      <c r="S462" s="229">
        <v>0</v>
      </c>
      <c r="T462" s="230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31" t="s">
        <v>124</v>
      </c>
      <c r="AT462" s="231" t="s">
        <v>120</v>
      </c>
      <c r="AU462" s="231" t="s">
        <v>81</v>
      </c>
      <c r="AY462" s="17" t="s">
        <v>117</v>
      </c>
      <c r="BE462" s="232">
        <f>IF(N462="základní",J462,0)</f>
        <v>0</v>
      </c>
      <c r="BF462" s="232">
        <f>IF(N462="snížená",J462,0)</f>
        <v>0</v>
      </c>
      <c r="BG462" s="232">
        <f>IF(N462="zákl. přenesená",J462,0)</f>
        <v>0</v>
      </c>
      <c r="BH462" s="232">
        <f>IF(N462="sníž. přenesená",J462,0)</f>
        <v>0</v>
      </c>
      <c r="BI462" s="232">
        <f>IF(N462="nulová",J462,0)</f>
        <v>0</v>
      </c>
      <c r="BJ462" s="17" t="s">
        <v>81</v>
      </c>
      <c r="BK462" s="232">
        <f>ROUND(I462*H462,2)</f>
        <v>0</v>
      </c>
      <c r="BL462" s="17" t="s">
        <v>124</v>
      </c>
      <c r="BM462" s="231" t="s">
        <v>519</v>
      </c>
    </row>
    <row r="463" s="2" customFormat="1">
      <c r="A463" s="38"/>
      <c r="B463" s="39"/>
      <c r="C463" s="40"/>
      <c r="D463" s="233" t="s">
        <v>125</v>
      </c>
      <c r="E463" s="40"/>
      <c r="F463" s="234" t="s">
        <v>518</v>
      </c>
      <c r="G463" s="40"/>
      <c r="H463" s="40"/>
      <c r="I463" s="235"/>
      <c r="J463" s="40"/>
      <c r="K463" s="40"/>
      <c r="L463" s="44"/>
      <c r="M463" s="236"/>
      <c r="N463" s="237"/>
      <c r="O463" s="91"/>
      <c r="P463" s="91"/>
      <c r="Q463" s="91"/>
      <c r="R463" s="91"/>
      <c r="S463" s="91"/>
      <c r="T463" s="92"/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T463" s="17" t="s">
        <v>125</v>
      </c>
      <c r="AU463" s="17" t="s">
        <v>81</v>
      </c>
    </row>
    <row r="464" s="2" customFormat="1" ht="24.15" customHeight="1">
      <c r="A464" s="38"/>
      <c r="B464" s="39"/>
      <c r="C464" s="219" t="s">
        <v>364</v>
      </c>
      <c r="D464" s="219" t="s">
        <v>120</v>
      </c>
      <c r="E464" s="220" t="s">
        <v>520</v>
      </c>
      <c r="F464" s="221" t="s">
        <v>521</v>
      </c>
      <c r="G464" s="222" t="s">
        <v>431</v>
      </c>
      <c r="H464" s="223">
        <v>65.594999999999999</v>
      </c>
      <c r="I464" s="224"/>
      <c r="J464" s="225">
        <f>ROUND(I464*H464,2)</f>
        <v>0</v>
      </c>
      <c r="K464" s="226"/>
      <c r="L464" s="44"/>
      <c r="M464" s="227" t="s">
        <v>1</v>
      </c>
      <c r="N464" s="228" t="s">
        <v>38</v>
      </c>
      <c r="O464" s="91"/>
      <c r="P464" s="229">
        <f>O464*H464</f>
        <v>0</v>
      </c>
      <c r="Q464" s="229">
        <v>0</v>
      </c>
      <c r="R464" s="229">
        <f>Q464*H464</f>
        <v>0</v>
      </c>
      <c r="S464" s="229">
        <v>0</v>
      </c>
      <c r="T464" s="230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31" t="s">
        <v>124</v>
      </c>
      <c r="AT464" s="231" t="s">
        <v>120</v>
      </c>
      <c r="AU464" s="231" t="s">
        <v>81</v>
      </c>
      <c r="AY464" s="17" t="s">
        <v>117</v>
      </c>
      <c r="BE464" s="232">
        <f>IF(N464="základní",J464,0)</f>
        <v>0</v>
      </c>
      <c r="BF464" s="232">
        <f>IF(N464="snížená",J464,0)</f>
        <v>0</v>
      </c>
      <c r="BG464" s="232">
        <f>IF(N464="zákl. přenesená",J464,0)</f>
        <v>0</v>
      </c>
      <c r="BH464" s="232">
        <f>IF(N464="sníž. přenesená",J464,0)</f>
        <v>0</v>
      </c>
      <c r="BI464" s="232">
        <f>IF(N464="nulová",J464,0)</f>
        <v>0</v>
      </c>
      <c r="BJ464" s="17" t="s">
        <v>81</v>
      </c>
      <c r="BK464" s="232">
        <f>ROUND(I464*H464,2)</f>
        <v>0</v>
      </c>
      <c r="BL464" s="17" t="s">
        <v>124</v>
      </c>
      <c r="BM464" s="231" t="s">
        <v>522</v>
      </c>
    </row>
    <row r="465" s="2" customFormat="1">
      <c r="A465" s="38"/>
      <c r="B465" s="39"/>
      <c r="C465" s="40"/>
      <c r="D465" s="233" t="s">
        <v>125</v>
      </c>
      <c r="E465" s="40"/>
      <c r="F465" s="234" t="s">
        <v>521</v>
      </c>
      <c r="G465" s="40"/>
      <c r="H465" s="40"/>
      <c r="I465" s="235"/>
      <c r="J465" s="40"/>
      <c r="K465" s="40"/>
      <c r="L465" s="44"/>
      <c r="M465" s="236"/>
      <c r="N465" s="237"/>
      <c r="O465" s="91"/>
      <c r="P465" s="91"/>
      <c r="Q465" s="91"/>
      <c r="R465" s="91"/>
      <c r="S465" s="91"/>
      <c r="T465" s="92"/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T465" s="17" t="s">
        <v>125</v>
      </c>
      <c r="AU465" s="17" t="s">
        <v>81</v>
      </c>
    </row>
    <row r="466" s="13" customFormat="1">
      <c r="A466" s="13"/>
      <c r="B466" s="243"/>
      <c r="C466" s="244"/>
      <c r="D466" s="233" t="s">
        <v>174</v>
      </c>
      <c r="E466" s="245" t="s">
        <v>1</v>
      </c>
      <c r="F466" s="246" t="s">
        <v>523</v>
      </c>
      <c r="G466" s="244"/>
      <c r="H466" s="245" t="s">
        <v>1</v>
      </c>
      <c r="I466" s="247"/>
      <c r="J466" s="244"/>
      <c r="K466" s="244"/>
      <c r="L466" s="248"/>
      <c r="M466" s="249"/>
      <c r="N466" s="250"/>
      <c r="O466" s="250"/>
      <c r="P466" s="250"/>
      <c r="Q466" s="250"/>
      <c r="R466" s="250"/>
      <c r="S466" s="250"/>
      <c r="T466" s="251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52" t="s">
        <v>174</v>
      </c>
      <c r="AU466" s="252" t="s">
        <v>81</v>
      </c>
      <c r="AV466" s="13" t="s">
        <v>81</v>
      </c>
      <c r="AW466" s="13" t="s">
        <v>30</v>
      </c>
      <c r="AX466" s="13" t="s">
        <v>73</v>
      </c>
      <c r="AY466" s="252" t="s">
        <v>117</v>
      </c>
    </row>
    <row r="467" s="14" customFormat="1">
      <c r="A467" s="14"/>
      <c r="B467" s="253"/>
      <c r="C467" s="254"/>
      <c r="D467" s="233" t="s">
        <v>174</v>
      </c>
      <c r="E467" s="255" t="s">
        <v>1</v>
      </c>
      <c r="F467" s="256" t="s">
        <v>524</v>
      </c>
      <c r="G467" s="254"/>
      <c r="H467" s="257">
        <v>59.109999999999999</v>
      </c>
      <c r="I467" s="258"/>
      <c r="J467" s="254"/>
      <c r="K467" s="254"/>
      <c r="L467" s="259"/>
      <c r="M467" s="260"/>
      <c r="N467" s="261"/>
      <c r="O467" s="261"/>
      <c r="P467" s="261"/>
      <c r="Q467" s="261"/>
      <c r="R467" s="261"/>
      <c r="S467" s="261"/>
      <c r="T467" s="262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63" t="s">
        <v>174</v>
      </c>
      <c r="AU467" s="263" t="s">
        <v>81</v>
      </c>
      <c r="AV467" s="14" t="s">
        <v>83</v>
      </c>
      <c r="AW467" s="14" t="s">
        <v>30</v>
      </c>
      <c r="AX467" s="14" t="s">
        <v>73</v>
      </c>
      <c r="AY467" s="263" t="s">
        <v>117</v>
      </c>
    </row>
    <row r="468" s="13" customFormat="1">
      <c r="A468" s="13"/>
      <c r="B468" s="243"/>
      <c r="C468" s="244"/>
      <c r="D468" s="233" t="s">
        <v>174</v>
      </c>
      <c r="E468" s="245" t="s">
        <v>1</v>
      </c>
      <c r="F468" s="246" t="s">
        <v>525</v>
      </c>
      <c r="G468" s="244"/>
      <c r="H468" s="245" t="s">
        <v>1</v>
      </c>
      <c r="I468" s="247"/>
      <c r="J468" s="244"/>
      <c r="K468" s="244"/>
      <c r="L468" s="248"/>
      <c r="M468" s="249"/>
      <c r="N468" s="250"/>
      <c r="O468" s="250"/>
      <c r="P468" s="250"/>
      <c r="Q468" s="250"/>
      <c r="R468" s="250"/>
      <c r="S468" s="250"/>
      <c r="T468" s="251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52" t="s">
        <v>174</v>
      </c>
      <c r="AU468" s="252" t="s">
        <v>81</v>
      </c>
      <c r="AV468" s="13" t="s">
        <v>81</v>
      </c>
      <c r="AW468" s="13" t="s">
        <v>30</v>
      </c>
      <c r="AX468" s="13" t="s">
        <v>73</v>
      </c>
      <c r="AY468" s="252" t="s">
        <v>117</v>
      </c>
    </row>
    <row r="469" s="14" customFormat="1">
      <c r="A469" s="14"/>
      <c r="B469" s="253"/>
      <c r="C469" s="254"/>
      <c r="D469" s="233" t="s">
        <v>174</v>
      </c>
      <c r="E469" s="255" t="s">
        <v>1</v>
      </c>
      <c r="F469" s="256" t="s">
        <v>526</v>
      </c>
      <c r="G469" s="254"/>
      <c r="H469" s="257">
        <v>3</v>
      </c>
      <c r="I469" s="258"/>
      <c r="J469" s="254"/>
      <c r="K469" s="254"/>
      <c r="L469" s="259"/>
      <c r="M469" s="260"/>
      <c r="N469" s="261"/>
      <c r="O469" s="261"/>
      <c r="P469" s="261"/>
      <c r="Q469" s="261"/>
      <c r="R469" s="261"/>
      <c r="S469" s="261"/>
      <c r="T469" s="262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63" t="s">
        <v>174</v>
      </c>
      <c r="AU469" s="263" t="s">
        <v>81</v>
      </c>
      <c r="AV469" s="14" t="s">
        <v>83</v>
      </c>
      <c r="AW469" s="14" t="s">
        <v>30</v>
      </c>
      <c r="AX469" s="14" t="s">
        <v>73</v>
      </c>
      <c r="AY469" s="263" t="s">
        <v>117</v>
      </c>
    </row>
    <row r="470" s="13" customFormat="1">
      <c r="A470" s="13"/>
      <c r="B470" s="243"/>
      <c r="C470" s="244"/>
      <c r="D470" s="233" t="s">
        <v>174</v>
      </c>
      <c r="E470" s="245" t="s">
        <v>1</v>
      </c>
      <c r="F470" s="246" t="s">
        <v>527</v>
      </c>
      <c r="G470" s="244"/>
      <c r="H470" s="245" t="s">
        <v>1</v>
      </c>
      <c r="I470" s="247"/>
      <c r="J470" s="244"/>
      <c r="K470" s="244"/>
      <c r="L470" s="248"/>
      <c r="M470" s="249"/>
      <c r="N470" s="250"/>
      <c r="O470" s="250"/>
      <c r="P470" s="250"/>
      <c r="Q470" s="250"/>
      <c r="R470" s="250"/>
      <c r="S470" s="250"/>
      <c r="T470" s="251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52" t="s">
        <v>174</v>
      </c>
      <c r="AU470" s="252" t="s">
        <v>81</v>
      </c>
      <c r="AV470" s="13" t="s">
        <v>81</v>
      </c>
      <c r="AW470" s="13" t="s">
        <v>30</v>
      </c>
      <c r="AX470" s="13" t="s">
        <v>73</v>
      </c>
      <c r="AY470" s="252" t="s">
        <v>117</v>
      </c>
    </row>
    <row r="471" s="14" customFormat="1">
      <c r="A471" s="14"/>
      <c r="B471" s="253"/>
      <c r="C471" s="254"/>
      <c r="D471" s="233" t="s">
        <v>174</v>
      </c>
      <c r="E471" s="255" t="s">
        <v>1</v>
      </c>
      <c r="F471" s="256" t="s">
        <v>528</v>
      </c>
      <c r="G471" s="254"/>
      <c r="H471" s="257">
        <v>1.4850000000000001</v>
      </c>
      <c r="I471" s="258"/>
      <c r="J471" s="254"/>
      <c r="K471" s="254"/>
      <c r="L471" s="259"/>
      <c r="M471" s="260"/>
      <c r="N471" s="261"/>
      <c r="O471" s="261"/>
      <c r="P471" s="261"/>
      <c r="Q471" s="261"/>
      <c r="R471" s="261"/>
      <c r="S471" s="261"/>
      <c r="T471" s="262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63" t="s">
        <v>174</v>
      </c>
      <c r="AU471" s="263" t="s">
        <v>81</v>
      </c>
      <c r="AV471" s="14" t="s">
        <v>83</v>
      </c>
      <c r="AW471" s="14" t="s">
        <v>30</v>
      </c>
      <c r="AX471" s="14" t="s">
        <v>73</v>
      </c>
      <c r="AY471" s="263" t="s">
        <v>117</v>
      </c>
    </row>
    <row r="472" s="13" customFormat="1">
      <c r="A472" s="13"/>
      <c r="B472" s="243"/>
      <c r="C472" s="244"/>
      <c r="D472" s="233" t="s">
        <v>174</v>
      </c>
      <c r="E472" s="245" t="s">
        <v>1</v>
      </c>
      <c r="F472" s="246" t="s">
        <v>529</v>
      </c>
      <c r="G472" s="244"/>
      <c r="H472" s="245" t="s">
        <v>1</v>
      </c>
      <c r="I472" s="247"/>
      <c r="J472" s="244"/>
      <c r="K472" s="244"/>
      <c r="L472" s="248"/>
      <c r="M472" s="249"/>
      <c r="N472" s="250"/>
      <c r="O472" s="250"/>
      <c r="P472" s="250"/>
      <c r="Q472" s="250"/>
      <c r="R472" s="250"/>
      <c r="S472" s="250"/>
      <c r="T472" s="251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52" t="s">
        <v>174</v>
      </c>
      <c r="AU472" s="252" t="s">
        <v>81</v>
      </c>
      <c r="AV472" s="13" t="s">
        <v>81</v>
      </c>
      <c r="AW472" s="13" t="s">
        <v>30</v>
      </c>
      <c r="AX472" s="13" t="s">
        <v>73</v>
      </c>
      <c r="AY472" s="252" t="s">
        <v>117</v>
      </c>
    </row>
    <row r="473" s="14" customFormat="1">
      <c r="A473" s="14"/>
      <c r="B473" s="253"/>
      <c r="C473" s="254"/>
      <c r="D473" s="233" t="s">
        <v>174</v>
      </c>
      <c r="E473" s="255" t="s">
        <v>1</v>
      </c>
      <c r="F473" s="256" t="s">
        <v>530</v>
      </c>
      <c r="G473" s="254"/>
      <c r="H473" s="257">
        <v>2</v>
      </c>
      <c r="I473" s="258"/>
      <c r="J473" s="254"/>
      <c r="K473" s="254"/>
      <c r="L473" s="259"/>
      <c r="M473" s="260"/>
      <c r="N473" s="261"/>
      <c r="O473" s="261"/>
      <c r="P473" s="261"/>
      <c r="Q473" s="261"/>
      <c r="R473" s="261"/>
      <c r="S473" s="261"/>
      <c r="T473" s="262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63" t="s">
        <v>174</v>
      </c>
      <c r="AU473" s="263" t="s">
        <v>81</v>
      </c>
      <c r="AV473" s="14" t="s">
        <v>83</v>
      </c>
      <c r="AW473" s="14" t="s">
        <v>30</v>
      </c>
      <c r="AX473" s="14" t="s">
        <v>73</v>
      </c>
      <c r="AY473" s="263" t="s">
        <v>117</v>
      </c>
    </row>
    <row r="474" s="15" customFormat="1">
      <c r="A474" s="15"/>
      <c r="B474" s="264"/>
      <c r="C474" s="265"/>
      <c r="D474" s="233" t="s">
        <v>174</v>
      </c>
      <c r="E474" s="266" t="s">
        <v>1</v>
      </c>
      <c r="F474" s="267" t="s">
        <v>179</v>
      </c>
      <c r="G474" s="265"/>
      <c r="H474" s="268">
        <v>65.594999999999999</v>
      </c>
      <c r="I474" s="269"/>
      <c r="J474" s="265"/>
      <c r="K474" s="265"/>
      <c r="L474" s="270"/>
      <c r="M474" s="271"/>
      <c r="N474" s="272"/>
      <c r="O474" s="272"/>
      <c r="P474" s="272"/>
      <c r="Q474" s="272"/>
      <c r="R474" s="272"/>
      <c r="S474" s="272"/>
      <c r="T474" s="273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T474" s="274" t="s">
        <v>174</v>
      </c>
      <c r="AU474" s="274" t="s">
        <v>81</v>
      </c>
      <c r="AV474" s="15" t="s">
        <v>124</v>
      </c>
      <c r="AW474" s="15" t="s">
        <v>30</v>
      </c>
      <c r="AX474" s="15" t="s">
        <v>81</v>
      </c>
      <c r="AY474" s="274" t="s">
        <v>117</v>
      </c>
    </row>
    <row r="475" s="2" customFormat="1" ht="14.4" customHeight="1">
      <c r="A475" s="38"/>
      <c r="B475" s="39"/>
      <c r="C475" s="275" t="s">
        <v>531</v>
      </c>
      <c r="D475" s="275" t="s">
        <v>208</v>
      </c>
      <c r="E475" s="276" t="s">
        <v>532</v>
      </c>
      <c r="F475" s="277" t="s">
        <v>533</v>
      </c>
      <c r="G475" s="278" t="s">
        <v>182</v>
      </c>
      <c r="H475" s="279">
        <v>72.155000000000001</v>
      </c>
      <c r="I475" s="280"/>
      <c r="J475" s="281">
        <f>ROUND(I475*H475,2)</f>
        <v>0</v>
      </c>
      <c r="K475" s="282"/>
      <c r="L475" s="283"/>
      <c r="M475" s="284" t="s">
        <v>1</v>
      </c>
      <c r="N475" s="285" t="s">
        <v>38</v>
      </c>
      <c r="O475" s="91"/>
      <c r="P475" s="229">
        <f>O475*H475</f>
        <v>0</v>
      </c>
      <c r="Q475" s="229">
        <v>0</v>
      </c>
      <c r="R475" s="229">
        <f>Q475*H475</f>
        <v>0</v>
      </c>
      <c r="S475" s="229">
        <v>0</v>
      </c>
      <c r="T475" s="230">
        <f>S475*H475</f>
        <v>0</v>
      </c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231" t="s">
        <v>136</v>
      </c>
      <c r="AT475" s="231" t="s">
        <v>208</v>
      </c>
      <c r="AU475" s="231" t="s">
        <v>81</v>
      </c>
      <c r="AY475" s="17" t="s">
        <v>117</v>
      </c>
      <c r="BE475" s="232">
        <f>IF(N475="základní",J475,0)</f>
        <v>0</v>
      </c>
      <c r="BF475" s="232">
        <f>IF(N475="snížená",J475,0)</f>
        <v>0</v>
      </c>
      <c r="BG475" s="232">
        <f>IF(N475="zákl. přenesená",J475,0)</f>
        <v>0</v>
      </c>
      <c r="BH475" s="232">
        <f>IF(N475="sníž. přenesená",J475,0)</f>
        <v>0</v>
      </c>
      <c r="BI475" s="232">
        <f>IF(N475="nulová",J475,0)</f>
        <v>0</v>
      </c>
      <c r="BJ475" s="17" t="s">
        <v>81</v>
      </c>
      <c r="BK475" s="232">
        <f>ROUND(I475*H475,2)</f>
        <v>0</v>
      </c>
      <c r="BL475" s="17" t="s">
        <v>124</v>
      </c>
      <c r="BM475" s="231" t="s">
        <v>534</v>
      </c>
    </row>
    <row r="476" s="2" customFormat="1">
      <c r="A476" s="38"/>
      <c r="B476" s="39"/>
      <c r="C476" s="40"/>
      <c r="D476" s="233" t="s">
        <v>125</v>
      </c>
      <c r="E476" s="40"/>
      <c r="F476" s="234" t="s">
        <v>533</v>
      </c>
      <c r="G476" s="40"/>
      <c r="H476" s="40"/>
      <c r="I476" s="235"/>
      <c r="J476" s="40"/>
      <c r="K476" s="40"/>
      <c r="L476" s="44"/>
      <c r="M476" s="236"/>
      <c r="N476" s="237"/>
      <c r="O476" s="91"/>
      <c r="P476" s="91"/>
      <c r="Q476" s="91"/>
      <c r="R476" s="91"/>
      <c r="S476" s="91"/>
      <c r="T476" s="92"/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T476" s="17" t="s">
        <v>125</v>
      </c>
      <c r="AU476" s="17" t="s">
        <v>81</v>
      </c>
    </row>
    <row r="477" s="14" customFormat="1">
      <c r="A477" s="14"/>
      <c r="B477" s="253"/>
      <c r="C477" s="254"/>
      <c r="D477" s="233" t="s">
        <v>174</v>
      </c>
      <c r="E477" s="255" t="s">
        <v>1</v>
      </c>
      <c r="F477" s="256" t="s">
        <v>535</v>
      </c>
      <c r="G477" s="254"/>
      <c r="H477" s="257">
        <v>72.155000000000001</v>
      </c>
      <c r="I477" s="258"/>
      <c r="J477" s="254"/>
      <c r="K477" s="254"/>
      <c r="L477" s="259"/>
      <c r="M477" s="260"/>
      <c r="N477" s="261"/>
      <c r="O477" s="261"/>
      <c r="P477" s="261"/>
      <c r="Q477" s="261"/>
      <c r="R477" s="261"/>
      <c r="S477" s="261"/>
      <c r="T477" s="262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63" t="s">
        <v>174</v>
      </c>
      <c r="AU477" s="263" t="s">
        <v>81</v>
      </c>
      <c r="AV477" s="14" t="s">
        <v>83</v>
      </c>
      <c r="AW477" s="14" t="s">
        <v>30</v>
      </c>
      <c r="AX477" s="14" t="s">
        <v>73</v>
      </c>
      <c r="AY477" s="263" t="s">
        <v>117</v>
      </c>
    </row>
    <row r="478" s="15" customFormat="1">
      <c r="A478" s="15"/>
      <c r="B478" s="264"/>
      <c r="C478" s="265"/>
      <c r="D478" s="233" t="s">
        <v>174</v>
      </c>
      <c r="E478" s="266" t="s">
        <v>1</v>
      </c>
      <c r="F478" s="267" t="s">
        <v>179</v>
      </c>
      <c r="G478" s="265"/>
      <c r="H478" s="268">
        <v>72.155000000000001</v>
      </c>
      <c r="I478" s="269"/>
      <c r="J478" s="265"/>
      <c r="K478" s="265"/>
      <c r="L478" s="270"/>
      <c r="M478" s="271"/>
      <c r="N478" s="272"/>
      <c r="O478" s="272"/>
      <c r="P478" s="272"/>
      <c r="Q478" s="272"/>
      <c r="R478" s="272"/>
      <c r="S478" s="272"/>
      <c r="T478" s="273"/>
      <c r="U478" s="15"/>
      <c r="V478" s="15"/>
      <c r="W478" s="15"/>
      <c r="X478" s="15"/>
      <c r="Y478" s="15"/>
      <c r="Z478" s="15"/>
      <c r="AA478" s="15"/>
      <c r="AB478" s="15"/>
      <c r="AC478" s="15"/>
      <c r="AD478" s="15"/>
      <c r="AE478" s="15"/>
      <c r="AT478" s="274" t="s">
        <v>174</v>
      </c>
      <c r="AU478" s="274" t="s">
        <v>81</v>
      </c>
      <c r="AV478" s="15" t="s">
        <v>124</v>
      </c>
      <c r="AW478" s="15" t="s">
        <v>30</v>
      </c>
      <c r="AX478" s="15" t="s">
        <v>81</v>
      </c>
      <c r="AY478" s="274" t="s">
        <v>117</v>
      </c>
    </row>
    <row r="479" s="2" customFormat="1" ht="14.4" customHeight="1">
      <c r="A479" s="38"/>
      <c r="B479" s="39"/>
      <c r="C479" s="275" t="s">
        <v>372</v>
      </c>
      <c r="D479" s="275" t="s">
        <v>208</v>
      </c>
      <c r="E479" s="276" t="s">
        <v>536</v>
      </c>
      <c r="F479" s="277" t="s">
        <v>537</v>
      </c>
      <c r="G479" s="278" t="s">
        <v>182</v>
      </c>
      <c r="H479" s="279">
        <v>72.155000000000001</v>
      </c>
      <c r="I479" s="280"/>
      <c r="J479" s="281">
        <f>ROUND(I479*H479,2)</f>
        <v>0</v>
      </c>
      <c r="K479" s="282"/>
      <c r="L479" s="283"/>
      <c r="M479" s="284" t="s">
        <v>1</v>
      </c>
      <c r="N479" s="285" t="s">
        <v>38</v>
      </c>
      <c r="O479" s="91"/>
      <c r="P479" s="229">
        <f>O479*H479</f>
        <v>0</v>
      </c>
      <c r="Q479" s="229">
        <v>0</v>
      </c>
      <c r="R479" s="229">
        <f>Q479*H479</f>
        <v>0</v>
      </c>
      <c r="S479" s="229">
        <v>0</v>
      </c>
      <c r="T479" s="230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31" t="s">
        <v>136</v>
      </c>
      <c r="AT479" s="231" t="s">
        <v>208</v>
      </c>
      <c r="AU479" s="231" t="s">
        <v>81</v>
      </c>
      <c r="AY479" s="17" t="s">
        <v>117</v>
      </c>
      <c r="BE479" s="232">
        <f>IF(N479="základní",J479,0)</f>
        <v>0</v>
      </c>
      <c r="BF479" s="232">
        <f>IF(N479="snížená",J479,0)</f>
        <v>0</v>
      </c>
      <c r="BG479" s="232">
        <f>IF(N479="zákl. přenesená",J479,0)</f>
        <v>0</v>
      </c>
      <c r="BH479" s="232">
        <f>IF(N479="sníž. přenesená",J479,0)</f>
        <v>0</v>
      </c>
      <c r="BI479" s="232">
        <f>IF(N479="nulová",J479,0)</f>
        <v>0</v>
      </c>
      <c r="BJ479" s="17" t="s">
        <v>81</v>
      </c>
      <c r="BK479" s="232">
        <f>ROUND(I479*H479,2)</f>
        <v>0</v>
      </c>
      <c r="BL479" s="17" t="s">
        <v>124</v>
      </c>
      <c r="BM479" s="231" t="s">
        <v>538</v>
      </c>
    </row>
    <row r="480" s="2" customFormat="1">
      <c r="A480" s="38"/>
      <c r="B480" s="39"/>
      <c r="C480" s="40"/>
      <c r="D480" s="233" t="s">
        <v>125</v>
      </c>
      <c r="E480" s="40"/>
      <c r="F480" s="234" t="s">
        <v>537</v>
      </c>
      <c r="G480" s="40"/>
      <c r="H480" s="40"/>
      <c r="I480" s="235"/>
      <c r="J480" s="40"/>
      <c r="K480" s="40"/>
      <c r="L480" s="44"/>
      <c r="M480" s="236"/>
      <c r="N480" s="237"/>
      <c r="O480" s="91"/>
      <c r="P480" s="91"/>
      <c r="Q480" s="91"/>
      <c r="R480" s="91"/>
      <c r="S480" s="91"/>
      <c r="T480" s="92"/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T480" s="17" t="s">
        <v>125</v>
      </c>
      <c r="AU480" s="17" t="s">
        <v>81</v>
      </c>
    </row>
    <row r="481" s="2" customFormat="1" ht="14.4" customHeight="1">
      <c r="A481" s="38"/>
      <c r="B481" s="39"/>
      <c r="C481" s="219" t="s">
        <v>539</v>
      </c>
      <c r="D481" s="219" t="s">
        <v>120</v>
      </c>
      <c r="E481" s="220" t="s">
        <v>540</v>
      </c>
      <c r="F481" s="221" t="s">
        <v>541</v>
      </c>
      <c r="G481" s="222" t="s">
        <v>182</v>
      </c>
      <c r="H481" s="223">
        <v>0.56299999999999994</v>
      </c>
      <c r="I481" s="224"/>
      <c r="J481" s="225">
        <f>ROUND(I481*H481,2)</f>
        <v>0</v>
      </c>
      <c r="K481" s="226"/>
      <c r="L481" s="44"/>
      <c r="M481" s="227" t="s">
        <v>1</v>
      </c>
      <c r="N481" s="228" t="s">
        <v>38</v>
      </c>
      <c r="O481" s="91"/>
      <c r="P481" s="229">
        <f>O481*H481</f>
        <v>0</v>
      </c>
      <c r="Q481" s="229">
        <v>0</v>
      </c>
      <c r="R481" s="229">
        <f>Q481*H481</f>
        <v>0</v>
      </c>
      <c r="S481" s="229">
        <v>0</v>
      </c>
      <c r="T481" s="230">
        <f>S481*H481</f>
        <v>0</v>
      </c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R481" s="231" t="s">
        <v>124</v>
      </c>
      <c r="AT481" s="231" t="s">
        <v>120</v>
      </c>
      <c r="AU481" s="231" t="s">
        <v>81</v>
      </c>
      <c r="AY481" s="17" t="s">
        <v>117</v>
      </c>
      <c r="BE481" s="232">
        <f>IF(N481="základní",J481,0)</f>
        <v>0</v>
      </c>
      <c r="BF481" s="232">
        <f>IF(N481="snížená",J481,0)</f>
        <v>0</v>
      </c>
      <c r="BG481" s="232">
        <f>IF(N481="zákl. přenesená",J481,0)</f>
        <v>0</v>
      </c>
      <c r="BH481" s="232">
        <f>IF(N481="sníž. přenesená",J481,0)</f>
        <v>0</v>
      </c>
      <c r="BI481" s="232">
        <f>IF(N481="nulová",J481,0)</f>
        <v>0</v>
      </c>
      <c r="BJ481" s="17" t="s">
        <v>81</v>
      </c>
      <c r="BK481" s="232">
        <f>ROUND(I481*H481,2)</f>
        <v>0</v>
      </c>
      <c r="BL481" s="17" t="s">
        <v>124</v>
      </c>
      <c r="BM481" s="231" t="s">
        <v>542</v>
      </c>
    </row>
    <row r="482" s="2" customFormat="1">
      <c r="A482" s="38"/>
      <c r="B482" s="39"/>
      <c r="C482" s="40"/>
      <c r="D482" s="233" t="s">
        <v>125</v>
      </c>
      <c r="E482" s="40"/>
      <c r="F482" s="234" t="s">
        <v>541</v>
      </c>
      <c r="G482" s="40"/>
      <c r="H482" s="40"/>
      <c r="I482" s="235"/>
      <c r="J482" s="40"/>
      <c r="K482" s="40"/>
      <c r="L482" s="44"/>
      <c r="M482" s="236"/>
      <c r="N482" s="237"/>
      <c r="O482" s="91"/>
      <c r="P482" s="91"/>
      <c r="Q482" s="91"/>
      <c r="R482" s="91"/>
      <c r="S482" s="91"/>
      <c r="T482" s="92"/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T482" s="17" t="s">
        <v>125</v>
      </c>
      <c r="AU482" s="17" t="s">
        <v>81</v>
      </c>
    </row>
    <row r="483" s="13" customFormat="1">
      <c r="A483" s="13"/>
      <c r="B483" s="243"/>
      <c r="C483" s="244"/>
      <c r="D483" s="233" t="s">
        <v>174</v>
      </c>
      <c r="E483" s="245" t="s">
        <v>1</v>
      </c>
      <c r="F483" s="246" t="s">
        <v>543</v>
      </c>
      <c r="G483" s="244"/>
      <c r="H483" s="245" t="s">
        <v>1</v>
      </c>
      <c r="I483" s="247"/>
      <c r="J483" s="244"/>
      <c r="K483" s="244"/>
      <c r="L483" s="248"/>
      <c r="M483" s="249"/>
      <c r="N483" s="250"/>
      <c r="O483" s="250"/>
      <c r="P483" s="250"/>
      <c r="Q483" s="250"/>
      <c r="R483" s="250"/>
      <c r="S483" s="250"/>
      <c r="T483" s="251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52" t="s">
        <v>174</v>
      </c>
      <c r="AU483" s="252" t="s">
        <v>81</v>
      </c>
      <c r="AV483" s="13" t="s">
        <v>81</v>
      </c>
      <c r="AW483" s="13" t="s">
        <v>30</v>
      </c>
      <c r="AX483" s="13" t="s">
        <v>73</v>
      </c>
      <c r="AY483" s="252" t="s">
        <v>117</v>
      </c>
    </row>
    <row r="484" s="14" customFormat="1">
      <c r="A484" s="14"/>
      <c r="B484" s="253"/>
      <c r="C484" s="254"/>
      <c r="D484" s="233" t="s">
        <v>174</v>
      </c>
      <c r="E484" s="255" t="s">
        <v>1</v>
      </c>
      <c r="F484" s="256" t="s">
        <v>544</v>
      </c>
      <c r="G484" s="254"/>
      <c r="H484" s="257">
        <v>0.56299999999999994</v>
      </c>
      <c r="I484" s="258"/>
      <c r="J484" s="254"/>
      <c r="K484" s="254"/>
      <c r="L484" s="259"/>
      <c r="M484" s="260"/>
      <c r="N484" s="261"/>
      <c r="O484" s="261"/>
      <c r="P484" s="261"/>
      <c r="Q484" s="261"/>
      <c r="R484" s="261"/>
      <c r="S484" s="261"/>
      <c r="T484" s="262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63" t="s">
        <v>174</v>
      </c>
      <c r="AU484" s="263" t="s">
        <v>81</v>
      </c>
      <c r="AV484" s="14" t="s">
        <v>83</v>
      </c>
      <c r="AW484" s="14" t="s">
        <v>30</v>
      </c>
      <c r="AX484" s="14" t="s">
        <v>73</v>
      </c>
      <c r="AY484" s="263" t="s">
        <v>117</v>
      </c>
    </row>
    <row r="485" s="15" customFormat="1">
      <c r="A485" s="15"/>
      <c r="B485" s="264"/>
      <c r="C485" s="265"/>
      <c r="D485" s="233" t="s">
        <v>174</v>
      </c>
      <c r="E485" s="266" t="s">
        <v>1</v>
      </c>
      <c r="F485" s="267" t="s">
        <v>179</v>
      </c>
      <c r="G485" s="265"/>
      <c r="H485" s="268">
        <v>0.56299999999999994</v>
      </c>
      <c r="I485" s="269"/>
      <c r="J485" s="265"/>
      <c r="K485" s="265"/>
      <c r="L485" s="270"/>
      <c r="M485" s="271"/>
      <c r="N485" s="272"/>
      <c r="O485" s="272"/>
      <c r="P485" s="272"/>
      <c r="Q485" s="272"/>
      <c r="R485" s="272"/>
      <c r="S485" s="272"/>
      <c r="T485" s="273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T485" s="274" t="s">
        <v>174</v>
      </c>
      <c r="AU485" s="274" t="s">
        <v>81</v>
      </c>
      <c r="AV485" s="15" t="s">
        <v>124</v>
      </c>
      <c r="AW485" s="15" t="s">
        <v>30</v>
      </c>
      <c r="AX485" s="15" t="s">
        <v>81</v>
      </c>
      <c r="AY485" s="274" t="s">
        <v>117</v>
      </c>
    </row>
    <row r="486" s="2" customFormat="1" ht="14.4" customHeight="1">
      <c r="A486" s="38"/>
      <c r="B486" s="39"/>
      <c r="C486" s="275" t="s">
        <v>379</v>
      </c>
      <c r="D486" s="275" t="s">
        <v>208</v>
      </c>
      <c r="E486" s="276" t="s">
        <v>532</v>
      </c>
      <c r="F486" s="277" t="s">
        <v>533</v>
      </c>
      <c r="G486" s="278" t="s">
        <v>182</v>
      </c>
      <c r="H486" s="279">
        <v>0.61899999999999999</v>
      </c>
      <c r="I486" s="280"/>
      <c r="J486" s="281">
        <f>ROUND(I486*H486,2)</f>
        <v>0</v>
      </c>
      <c r="K486" s="282"/>
      <c r="L486" s="283"/>
      <c r="M486" s="284" t="s">
        <v>1</v>
      </c>
      <c r="N486" s="285" t="s">
        <v>38</v>
      </c>
      <c r="O486" s="91"/>
      <c r="P486" s="229">
        <f>O486*H486</f>
        <v>0</v>
      </c>
      <c r="Q486" s="229">
        <v>0</v>
      </c>
      <c r="R486" s="229">
        <f>Q486*H486</f>
        <v>0</v>
      </c>
      <c r="S486" s="229">
        <v>0</v>
      </c>
      <c r="T486" s="230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31" t="s">
        <v>136</v>
      </c>
      <c r="AT486" s="231" t="s">
        <v>208</v>
      </c>
      <c r="AU486" s="231" t="s">
        <v>81</v>
      </c>
      <c r="AY486" s="17" t="s">
        <v>117</v>
      </c>
      <c r="BE486" s="232">
        <f>IF(N486="základní",J486,0)</f>
        <v>0</v>
      </c>
      <c r="BF486" s="232">
        <f>IF(N486="snížená",J486,0)</f>
        <v>0</v>
      </c>
      <c r="BG486" s="232">
        <f>IF(N486="zákl. přenesená",J486,0)</f>
        <v>0</v>
      </c>
      <c r="BH486" s="232">
        <f>IF(N486="sníž. přenesená",J486,0)</f>
        <v>0</v>
      </c>
      <c r="BI486" s="232">
        <f>IF(N486="nulová",J486,0)</f>
        <v>0</v>
      </c>
      <c r="BJ486" s="17" t="s">
        <v>81</v>
      </c>
      <c r="BK486" s="232">
        <f>ROUND(I486*H486,2)</f>
        <v>0</v>
      </c>
      <c r="BL486" s="17" t="s">
        <v>124</v>
      </c>
      <c r="BM486" s="231" t="s">
        <v>545</v>
      </c>
    </row>
    <row r="487" s="2" customFormat="1">
      <c r="A487" s="38"/>
      <c r="B487" s="39"/>
      <c r="C487" s="40"/>
      <c r="D487" s="233" t="s">
        <v>125</v>
      </c>
      <c r="E487" s="40"/>
      <c r="F487" s="234" t="s">
        <v>533</v>
      </c>
      <c r="G487" s="40"/>
      <c r="H487" s="40"/>
      <c r="I487" s="235"/>
      <c r="J487" s="40"/>
      <c r="K487" s="40"/>
      <c r="L487" s="44"/>
      <c r="M487" s="236"/>
      <c r="N487" s="237"/>
      <c r="O487" s="91"/>
      <c r="P487" s="91"/>
      <c r="Q487" s="91"/>
      <c r="R487" s="91"/>
      <c r="S487" s="91"/>
      <c r="T487" s="92"/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T487" s="17" t="s">
        <v>125</v>
      </c>
      <c r="AU487" s="17" t="s">
        <v>81</v>
      </c>
    </row>
    <row r="488" s="14" customFormat="1">
      <c r="A488" s="14"/>
      <c r="B488" s="253"/>
      <c r="C488" s="254"/>
      <c r="D488" s="233" t="s">
        <v>174</v>
      </c>
      <c r="E488" s="255" t="s">
        <v>1</v>
      </c>
      <c r="F488" s="256" t="s">
        <v>546</v>
      </c>
      <c r="G488" s="254"/>
      <c r="H488" s="257">
        <v>0.61899999999999999</v>
      </c>
      <c r="I488" s="258"/>
      <c r="J488" s="254"/>
      <c r="K488" s="254"/>
      <c r="L488" s="259"/>
      <c r="M488" s="260"/>
      <c r="N488" s="261"/>
      <c r="O488" s="261"/>
      <c r="P488" s="261"/>
      <c r="Q488" s="261"/>
      <c r="R488" s="261"/>
      <c r="S488" s="261"/>
      <c r="T488" s="262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63" t="s">
        <v>174</v>
      </c>
      <c r="AU488" s="263" t="s">
        <v>81</v>
      </c>
      <c r="AV488" s="14" t="s">
        <v>83</v>
      </c>
      <c r="AW488" s="14" t="s">
        <v>30</v>
      </c>
      <c r="AX488" s="14" t="s">
        <v>73</v>
      </c>
      <c r="AY488" s="263" t="s">
        <v>117</v>
      </c>
    </row>
    <row r="489" s="15" customFormat="1">
      <c r="A489" s="15"/>
      <c r="B489" s="264"/>
      <c r="C489" s="265"/>
      <c r="D489" s="233" t="s">
        <v>174</v>
      </c>
      <c r="E489" s="266" t="s">
        <v>1</v>
      </c>
      <c r="F489" s="267" t="s">
        <v>179</v>
      </c>
      <c r="G489" s="265"/>
      <c r="H489" s="268">
        <v>0.61899999999999999</v>
      </c>
      <c r="I489" s="269"/>
      <c r="J489" s="265"/>
      <c r="K489" s="265"/>
      <c r="L489" s="270"/>
      <c r="M489" s="271"/>
      <c r="N489" s="272"/>
      <c r="O489" s="272"/>
      <c r="P489" s="272"/>
      <c r="Q489" s="272"/>
      <c r="R489" s="272"/>
      <c r="S489" s="272"/>
      <c r="T489" s="273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74" t="s">
        <v>174</v>
      </c>
      <c r="AU489" s="274" t="s">
        <v>81</v>
      </c>
      <c r="AV489" s="15" t="s">
        <v>124</v>
      </c>
      <c r="AW489" s="15" t="s">
        <v>30</v>
      </c>
      <c r="AX489" s="15" t="s">
        <v>81</v>
      </c>
      <c r="AY489" s="274" t="s">
        <v>117</v>
      </c>
    </row>
    <row r="490" s="2" customFormat="1" ht="24.15" customHeight="1">
      <c r="A490" s="38"/>
      <c r="B490" s="39"/>
      <c r="C490" s="219" t="s">
        <v>547</v>
      </c>
      <c r="D490" s="219" t="s">
        <v>120</v>
      </c>
      <c r="E490" s="220" t="s">
        <v>548</v>
      </c>
      <c r="F490" s="221" t="s">
        <v>549</v>
      </c>
      <c r="G490" s="222" t="s">
        <v>265</v>
      </c>
      <c r="H490" s="223">
        <v>150</v>
      </c>
      <c r="I490" s="224"/>
      <c r="J490" s="225">
        <f>ROUND(I490*H490,2)</f>
        <v>0</v>
      </c>
      <c r="K490" s="226"/>
      <c r="L490" s="44"/>
      <c r="M490" s="227" t="s">
        <v>1</v>
      </c>
      <c r="N490" s="228" t="s">
        <v>38</v>
      </c>
      <c r="O490" s="91"/>
      <c r="P490" s="229">
        <f>O490*H490</f>
        <v>0</v>
      </c>
      <c r="Q490" s="229">
        <v>0</v>
      </c>
      <c r="R490" s="229">
        <f>Q490*H490</f>
        <v>0</v>
      </c>
      <c r="S490" s="229">
        <v>0</v>
      </c>
      <c r="T490" s="230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31" t="s">
        <v>124</v>
      </c>
      <c r="AT490" s="231" t="s">
        <v>120</v>
      </c>
      <c r="AU490" s="231" t="s">
        <v>81</v>
      </c>
      <c r="AY490" s="17" t="s">
        <v>117</v>
      </c>
      <c r="BE490" s="232">
        <f>IF(N490="základní",J490,0)</f>
        <v>0</v>
      </c>
      <c r="BF490" s="232">
        <f>IF(N490="snížená",J490,0)</f>
        <v>0</v>
      </c>
      <c r="BG490" s="232">
        <f>IF(N490="zákl. přenesená",J490,0)</f>
        <v>0</v>
      </c>
      <c r="BH490" s="232">
        <f>IF(N490="sníž. přenesená",J490,0)</f>
        <v>0</v>
      </c>
      <c r="BI490" s="232">
        <f>IF(N490="nulová",J490,0)</f>
        <v>0</v>
      </c>
      <c r="BJ490" s="17" t="s">
        <v>81</v>
      </c>
      <c r="BK490" s="232">
        <f>ROUND(I490*H490,2)</f>
        <v>0</v>
      </c>
      <c r="BL490" s="17" t="s">
        <v>124</v>
      </c>
      <c r="BM490" s="231" t="s">
        <v>550</v>
      </c>
    </row>
    <row r="491" s="2" customFormat="1">
      <c r="A491" s="38"/>
      <c r="B491" s="39"/>
      <c r="C491" s="40"/>
      <c r="D491" s="233" t="s">
        <v>125</v>
      </c>
      <c r="E491" s="40"/>
      <c r="F491" s="234" t="s">
        <v>549</v>
      </c>
      <c r="G491" s="40"/>
      <c r="H491" s="40"/>
      <c r="I491" s="235"/>
      <c r="J491" s="40"/>
      <c r="K491" s="40"/>
      <c r="L491" s="44"/>
      <c r="M491" s="236"/>
      <c r="N491" s="237"/>
      <c r="O491" s="91"/>
      <c r="P491" s="91"/>
      <c r="Q491" s="91"/>
      <c r="R491" s="91"/>
      <c r="S491" s="91"/>
      <c r="T491" s="92"/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T491" s="17" t="s">
        <v>125</v>
      </c>
      <c r="AU491" s="17" t="s">
        <v>81</v>
      </c>
    </row>
    <row r="492" s="2" customFormat="1" ht="24.15" customHeight="1">
      <c r="A492" s="38"/>
      <c r="B492" s="39"/>
      <c r="C492" s="219" t="s">
        <v>384</v>
      </c>
      <c r="D492" s="219" t="s">
        <v>120</v>
      </c>
      <c r="E492" s="220" t="s">
        <v>551</v>
      </c>
      <c r="F492" s="221" t="s">
        <v>552</v>
      </c>
      <c r="G492" s="222" t="s">
        <v>182</v>
      </c>
      <c r="H492" s="223">
        <v>331.83999999999997</v>
      </c>
      <c r="I492" s="224"/>
      <c r="J492" s="225">
        <f>ROUND(I492*H492,2)</f>
        <v>0</v>
      </c>
      <c r="K492" s="226"/>
      <c r="L492" s="44"/>
      <c r="M492" s="227" t="s">
        <v>1</v>
      </c>
      <c r="N492" s="228" t="s">
        <v>38</v>
      </c>
      <c r="O492" s="91"/>
      <c r="P492" s="229">
        <f>O492*H492</f>
        <v>0</v>
      </c>
      <c r="Q492" s="229">
        <v>0</v>
      </c>
      <c r="R492" s="229">
        <f>Q492*H492</f>
        <v>0</v>
      </c>
      <c r="S492" s="229">
        <v>0</v>
      </c>
      <c r="T492" s="230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231" t="s">
        <v>124</v>
      </c>
      <c r="AT492" s="231" t="s">
        <v>120</v>
      </c>
      <c r="AU492" s="231" t="s">
        <v>81</v>
      </c>
      <c r="AY492" s="17" t="s">
        <v>117</v>
      </c>
      <c r="BE492" s="232">
        <f>IF(N492="základní",J492,0)</f>
        <v>0</v>
      </c>
      <c r="BF492" s="232">
        <f>IF(N492="snížená",J492,0)</f>
        <v>0</v>
      </c>
      <c r="BG492" s="232">
        <f>IF(N492="zákl. přenesená",J492,0)</f>
        <v>0</v>
      </c>
      <c r="BH492" s="232">
        <f>IF(N492="sníž. přenesená",J492,0)</f>
        <v>0</v>
      </c>
      <c r="BI492" s="232">
        <f>IF(N492="nulová",J492,0)</f>
        <v>0</v>
      </c>
      <c r="BJ492" s="17" t="s">
        <v>81</v>
      </c>
      <c r="BK492" s="232">
        <f>ROUND(I492*H492,2)</f>
        <v>0</v>
      </c>
      <c r="BL492" s="17" t="s">
        <v>124</v>
      </c>
      <c r="BM492" s="231" t="s">
        <v>553</v>
      </c>
    </row>
    <row r="493" s="2" customFormat="1">
      <c r="A493" s="38"/>
      <c r="B493" s="39"/>
      <c r="C493" s="40"/>
      <c r="D493" s="233" t="s">
        <v>125</v>
      </c>
      <c r="E493" s="40"/>
      <c r="F493" s="234" t="s">
        <v>552</v>
      </c>
      <c r="G493" s="40"/>
      <c r="H493" s="40"/>
      <c r="I493" s="235"/>
      <c r="J493" s="40"/>
      <c r="K493" s="40"/>
      <c r="L493" s="44"/>
      <c r="M493" s="236"/>
      <c r="N493" s="237"/>
      <c r="O493" s="91"/>
      <c r="P493" s="91"/>
      <c r="Q493" s="91"/>
      <c r="R493" s="91"/>
      <c r="S493" s="91"/>
      <c r="T493" s="92"/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T493" s="17" t="s">
        <v>125</v>
      </c>
      <c r="AU493" s="17" t="s">
        <v>81</v>
      </c>
    </row>
    <row r="494" s="13" customFormat="1">
      <c r="A494" s="13"/>
      <c r="B494" s="243"/>
      <c r="C494" s="244"/>
      <c r="D494" s="233" t="s">
        <v>174</v>
      </c>
      <c r="E494" s="245" t="s">
        <v>1</v>
      </c>
      <c r="F494" s="246" t="s">
        <v>554</v>
      </c>
      <c r="G494" s="244"/>
      <c r="H494" s="245" t="s">
        <v>1</v>
      </c>
      <c r="I494" s="247"/>
      <c r="J494" s="244"/>
      <c r="K494" s="244"/>
      <c r="L494" s="248"/>
      <c r="M494" s="249"/>
      <c r="N494" s="250"/>
      <c r="O494" s="250"/>
      <c r="P494" s="250"/>
      <c r="Q494" s="250"/>
      <c r="R494" s="250"/>
      <c r="S494" s="250"/>
      <c r="T494" s="251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52" t="s">
        <v>174</v>
      </c>
      <c r="AU494" s="252" t="s">
        <v>81</v>
      </c>
      <c r="AV494" s="13" t="s">
        <v>81</v>
      </c>
      <c r="AW494" s="13" t="s">
        <v>30</v>
      </c>
      <c r="AX494" s="13" t="s">
        <v>73</v>
      </c>
      <c r="AY494" s="252" t="s">
        <v>117</v>
      </c>
    </row>
    <row r="495" s="14" customFormat="1">
      <c r="A495" s="14"/>
      <c r="B495" s="253"/>
      <c r="C495" s="254"/>
      <c r="D495" s="233" t="s">
        <v>174</v>
      </c>
      <c r="E495" s="255" t="s">
        <v>1</v>
      </c>
      <c r="F495" s="256" t="s">
        <v>555</v>
      </c>
      <c r="G495" s="254"/>
      <c r="H495" s="257">
        <v>3.54</v>
      </c>
      <c r="I495" s="258"/>
      <c r="J495" s="254"/>
      <c r="K495" s="254"/>
      <c r="L495" s="259"/>
      <c r="M495" s="260"/>
      <c r="N495" s="261"/>
      <c r="O495" s="261"/>
      <c r="P495" s="261"/>
      <c r="Q495" s="261"/>
      <c r="R495" s="261"/>
      <c r="S495" s="261"/>
      <c r="T495" s="262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63" t="s">
        <v>174</v>
      </c>
      <c r="AU495" s="263" t="s">
        <v>81</v>
      </c>
      <c r="AV495" s="14" t="s">
        <v>83</v>
      </c>
      <c r="AW495" s="14" t="s">
        <v>30</v>
      </c>
      <c r="AX495" s="14" t="s">
        <v>73</v>
      </c>
      <c r="AY495" s="263" t="s">
        <v>117</v>
      </c>
    </row>
    <row r="496" s="13" customFormat="1">
      <c r="A496" s="13"/>
      <c r="B496" s="243"/>
      <c r="C496" s="244"/>
      <c r="D496" s="233" t="s">
        <v>174</v>
      </c>
      <c r="E496" s="245" t="s">
        <v>1</v>
      </c>
      <c r="F496" s="246" t="s">
        <v>340</v>
      </c>
      <c r="G496" s="244"/>
      <c r="H496" s="245" t="s">
        <v>1</v>
      </c>
      <c r="I496" s="247"/>
      <c r="J496" s="244"/>
      <c r="K496" s="244"/>
      <c r="L496" s="248"/>
      <c r="M496" s="249"/>
      <c r="N496" s="250"/>
      <c r="O496" s="250"/>
      <c r="P496" s="250"/>
      <c r="Q496" s="250"/>
      <c r="R496" s="250"/>
      <c r="S496" s="250"/>
      <c r="T496" s="251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52" t="s">
        <v>174</v>
      </c>
      <c r="AU496" s="252" t="s">
        <v>81</v>
      </c>
      <c r="AV496" s="13" t="s">
        <v>81</v>
      </c>
      <c r="AW496" s="13" t="s">
        <v>30</v>
      </c>
      <c r="AX496" s="13" t="s">
        <v>73</v>
      </c>
      <c r="AY496" s="252" t="s">
        <v>117</v>
      </c>
    </row>
    <row r="497" s="14" customFormat="1">
      <c r="A497" s="14"/>
      <c r="B497" s="253"/>
      <c r="C497" s="254"/>
      <c r="D497" s="233" t="s">
        <v>174</v>
      </c>
      <c r="E497" s="255" t="s">
        <v>1</v>
      </c>
      <c r="F497" s="256" t="s">
        <v>556</v>
      </c>
      <c r="G497" s="254"/>
      <c r="H497" s="257">
        <v>63</v>
      </c>
      <c r="I497" s="258"/>
      <c r="J497" s="254"/>
      <c r="K497" s="254"/>
      <c r="L497" s="259"/>
      <c r="M497" s="260"/>
      <c r="N497" s="261"/>
      <c r="O497" s="261"/>
      <c r="P497" s="261"/>
      <c r="Q497" s="261"/>
      <c r="R497" s="261"/>
      <c r="S497" s="261"/>
      <c r="T497" s="262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63" t="s">
        <v>174</v>
      </c>
      <c r="AU497" s="263" t="s">
        <v>81</v>
      </c>
      <c r="AV497" s="14" t="s">
        <v>83</v>
      </c>
      <c r="AW497" s="14" t="s">
        <v>30</v>
      </c>
      <c r="AX497" s="14" t="s">
        <v>73</v>
      </c>
      <c r="AY497" s="263" t="s">
        <v>117</v>
      </c>
    </row>
    <row r="498" s="13" customFormat="1">
      <c r="A498" s="13"/>
      <c r="B498" s="243"/>
      <c r="C498" s="244"/>
      <c r="D498" s="233" t="s">
        <v>174</v>
      </c>
      <c r="E498" s="245" t="s">
        <v>1</v>
      </c>
      <c r="F498" s="246" t="s">
        <v>279</v>
      </c>
      <c r="G498" s="244"/>
      <c r="H498" s="245" t="s">
        <v>1</v>
      </c>
      <c r="I498" s="247"/>
      <c r="J498" s="244"/>
      <c r="K498" s="244"/>
      <c r="L498" s="248"/>
      <c r="M498" s="249"/>
      <c r="N498" s="250"/>
      <c r="O498" s="250"/>
      <c r="P498" s="250"/>
      <c r="Q498" s="250"/>
      <c r="R498" s="250"/>
      <c r="S498" s="250"/>
      <c r="T498" s="251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52" t="s">
        <v>174</v>
      </c>
      <c r="AU498" s="252" t="s">
        <v>81</v>
      </c>
      <c r="AV498" s="13" t="s">
        <v>81</v>
      </c>
      <c r="AW498" s="13" t="s">
        <v>30</v>
      </c>
      <c r="AX498" s="13" t="s">
        <v>73</v>
      </c>
      <c r="AY498" s="252" t="s">
        <v>117</v>
      </c>
    </row>
    <row r="499" s="14" customFormat="1">
      <c r="A499" s="14"/>
      <c r="B499" s="253"/>
      <c r="C499" s="254"/>
      <c r="D499" s="233" t="s">
        <v>174</v>
      </c>
      <c r="E499" s="255" t="s">
        <v>1</v>
      </c>
      <c r="F499" s="256" t="s">
        <v>557</v>
      </c>
      <c r="G499" s="254"/>
      <c r="H499" s="257">
        <v>69.700000000000003</v>
      </c>
      <c r="I499" s="258"/>
      <c r="J499" s="254"/>
      <c r="K499" s="254"/>
      <c r="L499" s="259"/>
      <c r="M499" s="260"/>
      <c r="N499" s="261"/>
      <c r="O499" s="261"/>
      <c r="P499" s="261"/>
      <c r="Q499" s="261"/>
      <c r="R499" s="261"/>
      <c r="S499" s="261"/>
      <c r="T499" s="262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63" t="s">
        <v>174</v>
      </c>
      <c r="AU499" s="263" t="s">
        <v>81</v>
      </c>
      <c r="AV499" s="14" t="s">
        <v>83</v>
      </c>
      <c r="AW499" s="14" t="s">
        <v>30</v>
      </c>
      <c r="AX499" s="14" t="s">
        <v>73</v>
      </c>
      <c r="AY499" s="263" t="s">
        <v>117</v>
      </c>
    </row>
    <row r="500" s="13" customFormat="1">
      <c r="A500" s="13"/>
      <c r="B500" s="243"/>
      <c r="C500" s="244"/>
      <c r="D500" s="233" t="s">
        <v>174</v>
      </c>
      <c r="E500" s="245" t="s">
        <v>1</v>
      </c>
      <c r="F500" s="246" t="s">
        <v>343</v>
      </c>
      <c r="G500" s="244"/>
      <c r="H500" s="245" t="s">
        <v>1</v>
      </c>
      <c r="I500" s="247"/>
      <c r="J500" s="244"/>
      <c r="K500" s="244"/>
      <c r="L500" s="248"/>
      <c r="M500" s="249"/>
      <c r="N500" s="250"/>
      <c r="O500" s="250"/>
      <c r="P500" s="250"/>
      <c r="Q500" s="250"/>
      <c r="R500" s="250"/>
      <c r="S500" s="250"/>
      <c r="T500" s="251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52" t="s">
        <v>174</v>
      </c>
      <c r="AU500" s="252" t="s">
        <v>81</v>
      </c>
      <c r="AV500" s="13" t="s">
        <v>81</v>
      </c>
      <c r="AW500" s="13" t="s">
        <v>30</v>
      </c>
      <c r="AX500" s="13" t="s">
        <v>73</v>
      </c>
      <c r="AY500" s="252" t="s">
        <v>117</v>
      </c>
    </row>
    <row r="501" s="14" customFormat="1">
      <c r="A501" s="14"/>
      <c r="B501" s="253"/>
      <c r="C501" s="254"/>
      <c r="D501" s="233" t="s">
        <v>174</v>
      </c>
      <c r="E501" s="255" t="s">
        <v>1</v>
      </c>
      <c r="F501" s="256" t="s">
        <v>558</v>
      </c>
      <c r="G501" s="254"/>
      <c r="H501" s="257">
        <v>105.2</v>
      </c>
      <c r="I501" s="258"/>
      <c r="J501" s="254"/>
      <c r="K501" s="254"/>
      <c r="L501" s="259"/>
      <c r="M501" s="260"/>
      <c r="N501" s="261"/>
      <c r="O501" s="261"/>
      <c r="P501" s="261"/>
      <c r="Q501" s="261"/>
      <c r="R501" s="261"/>
      <c r="S501" s="261"/>
      <c r="T501" s="262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63" t="s">
        <v>174</v>
      </c>
      <c r="AU501" s="263" t="s">
        <v>81</v>
      </c>
      <c r="AV501" s="14" t="s">
        <v>83</v>
      </c>
      <c r="AW501" s="14" t="s">
        <v>30</v>
      </c>
      <c r="AX501" s="14" t="s">
        <v>73</v>
      </c>
      <c r="AY501" s="263" t="s">
        <v>117</v>
      </c>
    </row>
    <row r="502" s="13" customFormat="1">
      <c r="A502" s="13"/>
      <c r="B502" s="243"/>
      <c r="C502" s="244"/>
      <c r="D502" s="233" t="s">
        <v>174</v>
      </c>
      <c r="E502" s="245" t="s">
        <v>1</v>
      </c>
      <c r="F502" s="246" t="s">
        <v>355</v>
      </c>
      <c r="G502" s="244"/>
      <c r="H502" s="245" t="s">
        <v>1</v>
      </c>
      <c r="I502" s="247"/>
      <c r="J502" s="244"/>
      <c r="K502" s="244"/>
      <c r="L502" s="248"/>
      <c r="M502" s="249"/>
      <c r="N502" s="250"/>
      <c r="O502" s="250"/>
      <c r="P502" s="250"/>
      <c r="Q502" s="250"/>
      <c r="R502" s="250"/>
      <c r="S502" s="250"/>
      <c r="T502" s="251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52" t="s">
        <v>174</v>
      </c>
      <c r="AU502" s="252" t="s">
        <v>81</v>
      </c>
      <c r="AV502" s="13" t="s">
        <v>81</v>
      </c>
      <c r="AW502" s="13" t="s">
        <v>30</v>
      </c>
      <c r="AX502" s="13" t="s">
        <v>73</v>
      </c>
      <c r="AY502" s="252" t="s">
        <v>117</v>
      </c>
    </row>
    <row r="503" s="14" customFormat="1">
      <c r="A503" s="14"/>
      <c r="B503" s="253"/>
      <c r="C503" s="254"/>
      <c r="D503" s="233" t="s">
        <v>174</v>
      </c>
      <c r="E503" s="255" t="s">
        <v>1</v>
      </c>
      <c r="F503" s="256" t="s">
        <v>559</v>
      </c>
      <c r="G503" s="254"/>
      <c r="H503" s="257">
        <v>90.400000000000006</v>
      </c>
      <c r="I503" s="258"/>
      <c r="J503" s="254"/>
      <c r="K503" s="254"/>
      <c r="L503" s="259"/>
      <c r="M503" s="260"/>
      <c r="N503" s="261"/>
      <c r="O503" s="261"/>
      <c r="P503" s="261"/>
      <c r="Q503" s="261"/>
      <c r="R503" s="261"/>
      <c r="S503" s="261"/>
      <c r="T503" s="262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63" t="s">
        <v>174</v>
      </c>
      <c r="AU503" s="263" t="s">
        <v>81</v>
      </c>
      <c r="AV503" s="14" t="s">
        <v>83</v>
      </c>
      <c r="AW503" s="14" t="s">
        <v>30</v>
      </c>
      <c r="AX503" s="14" t="s">
        <v>73</v>
      </c>
      <c r="AY503" s="263" t="s">
        <v>117</v>
      </c>
    </row>
    <row r="504" s="15" customFormat="1">
      <c r="A504" s="15"/>
      <c r="B504" s="264"/>
      <c r="C504" s="265"/>
      <c r="D504" s="233" t="s">
        <v>174</v>
      </c>
      <c r="E504" s="266" t="s">
        <v>1</v>
      </c>
      <c r="F504" s="267" t="s">
        <v>179</v>
      </c>
      <c r="G504" s="265"/>
      <c r="H504" s="268">
        <v>331.84000000000003</v>
      </c>
      <c r="I504" s="269"/>
      <c r="J504" s="265"/>
      <c r="K504" s="265"/>
      <c r="L504" s="270"/>
      <c r="M504" s="271"/>
      <c r="N504" s="272"/>
      <c r="O504" s="272"/>
      <c r="P504" s="272"/>
      <c r="Q504" s="272"/>
      <c r="R504" s="272"/>
      <c r="S504" s="272"/>
      <c r="T504" s="273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T504" s="274" t="s">
        <v>174</v>
      </c>
      <c r="AU504" s="274" t="s">
        <v>81</v>
      </c>
      <c r="AV504" s="15" t="s">
        <v>124</v>
      </c>
      <c r="AW504" s="15" t="s">
        <v>30</v>
      </c>
      <c r="AX504" s="15" t="s">
        <v>81</v>
      </c>
      <c r="AY504" s="274" t="s">
        <v>117</v>
      </c>
    </row>
    <row r="505" s="2" customFormat="1" ht="24.15" customHeight="1">
      <c r="A505" s="38"/>
      <c r="B505" s="39"/>
      <c r="C505" s="219" t="s">
        <v>560</v>
      </c>
      <c r="D505" s="219" t="s">
        <v>120</v>
      </c>
      <c r="E505" s="220" t="s">
        <v>561</v>
      </c>
      <c r="F505" s="221" t="s">
        <v>562</v>
      </c>
      <c r="G505" s="222" t="s">
        <v>182</v>
      </c>
      <c r="H505" s="223">
        <v>43.262</v>
      </c>
      <c r="I505" s="224"/>
      <c r="J505" s="225">
        <f>ROUND(I505*H505,2)</f>
        <v>0</v>
      </c>
      <c r="K505" s="226"/>
      <c r="L505" s="44"/>
      <c r="M505" s="227" t="s">
        <v>1</v>
      </c>
      <c r="N505" s="228" t="s">
        <v>38</v>
      </c>
      <c r="O505" s="91"/>
      <c r="P505" s="229">
        <f>O505*H505</f>
        <v>0</v>
      </c>
      <c r="Q505" s="229">
        <v>0</v>
      </c>
      <c r="R505" s="229">
        <f>Q505*H505</f>
        <v>0</v>
      </c>
      <c r="S505" s="229">
        <v>0</v>
      </c>
      <c r="T505" s="230">
        <f>S505*H505</f>
        <v>0</v>
      </c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R505" s="231" t="s">
        <v>124</v>
      </c>
      <c r="AT505" s="231" t="s">
        <v>120</v>
      </c>
      <c r="AU505" s="231" t="s">
        <v>81</v>
      </c>
      <c r="AY505" s="17" t="s">
        <v>117</v>
      </c>
      <c r="BE505" s="232">
        <f>IF(N505="základní",J505,0)</f>
        <v>0</v>
      </c>
      <c r="BF505" s="232">
        <f>IF(N505="snížená",J505,0)</f>
        <v>0</v>
      </c>
      <c r="BG505" s="232">
        <f>IF(N505="zákl. přenesená",J505,0)</f>
        <v>0</v>
      </c>
      <c r="BH505" s="232">
        <f>IF(N505="sníž. přenesená",J505,0)</f>
        <v>0</v>
      </c>
      <c r="BI505" s="232">
        <f>IF(N505="nulová",J505,0)</f>
        <v>0</v>
      </c>
      <c r="BJ505" s="17" t="s">
        <v>81</v>
      </c>
      <c r="BK505" s="232">
        <f>ROUND(I505*H505,2)</f>
        <v>0</v>
      </c>
      <c r="BL505" s="17" t="s">
        <v>124</v>
      </c>
      <c r="BM505" s="231" t="s">
        <v>563</v>
      </c>
    </row>
    <row r="506" s="2" customFormat="1">
      <c r="A506" s="38"/>
      <c r="B506" s="39"/>
      <c r="C506" s="40"/>
      <c r="D506" s="233" t="s">
        <v>125</v>
      </c>
      <c r="E506" s="40"/>
      <c r="F506" s="234" t="s">
        <v>562</v>
      </c>
      <c r="G506" s="40"/>
      <c r="H506" s="40"/>
      <c r="I506" s="235"/>
      <c r="J506" s="40"/>
      <c r="K506" s="40"/>
      <c r="L506" s="44"/>
      <c r="M506" s="236"/>
      <c r="N506" s="237"/>
      <c r="O506" s="91"/>
      <c r="P506" s="91"/>
      <c r="Q506" s="91"/>
      <c r="R506" s="91"/>
      <c r="S506" s="91"/>
      <c r="T506" s="92"/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T506" s="17" t="s">
        <v>125</v>
      </c>
      <c r="AU506" s="17" t="s">
        <v>81</v>
      </c>
    </row>
    <row r="507" s="13" customFormat="1">
      <c r="A507" s="13"/>
      <c r="B507" s="243"/>
      <c r="C507" s="244"/>
      <c r="D507" s="233" t="s">
        <v>174</v>
      </c>
      <c r="E507" s="245" t="s">
        <v>1</v>
      </c>
      <c r="F507" s="246" t="s">
        <v>564</v>
      </c>
      <c r="G507" s="244"/>
      <c r="H507" s="245" t="s">
        <v>1</v>
      </c>
      <c r="I507" s="247"/>
      <c r="J507" s="244"/>
      <c r="K507" s="244"/>
      <c r="L507" s="248"/>
      <c r="M507" s="249"/>
      <c r="N507" s="250"/>
      <c r="O507" s="250"/>
      <c r="P507" s="250"/>
      <c r="Q507" s="250"/>
      <c r="R507" s="250"/>
      <c r="S507" s="250"/>
      <c r="T507" s="251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52" t="s">
        <v>174</v>
      </c>
      <c r="AU507" s="252" t="s">
        <v>81</v>
      </c>
      <c r="AV507" s="13" t="s">
        <v>81</v>
      </c>
      <c r="AW507" s="13" t="s">
        <v>30</v>
      </c>
      <c r="AX507" s="13" t="s">
        <v>73</v>
      </c>
      <c r="AY507" s="252" t="s">
        <v>117</v>
      </c>
    </row>
    <row r="508" s="13" customFormat="1">
      <c r="A508" s="13"/>
      <c r="B508" s="243"/>
      <c r="C508" s="244"/>
      <c r="D508" s="233" t="s">
        <v>174</v>
      </c>
      <c r="E508" s="245" t="s">
        <v>1</v>
      </c>
      <c r="F508" s="246" t="s">
        <v>340</v>
      </c>
      <c r="G508" s="244"/>
      <c r="H508" s="245" t="s">
        <v>1</v>
      </c>
      <c r="I508" s="247"/>
      <c r="J508" s="244"/>
      <c r="K508" s="244"/>
      <c r="L508" s="248"/>
      <c r="M508" s="249"/>
      <c r="N508" s="250"/>
      <c r="O508" s="250"/>
      <c r="P508" s="250"/>
      <c r="Q508" s="250"/>
      <c r="R508" s="250"/>
      <c r="S508" s="250"/>
      <c r="T508" s="251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52" t="s">
        <v>174</v>
      </c>
      <c r="AU508" s="252" t="s">
        <v>81</v>
      </c>
      <c r="AV508" s="13" t="s">
        <v>81</v>
      </c>
      <c r="AW508" s="13" t="s">
        <v>30</v>
      </c>
      <c r="AX508" s="13" t="s">
        <v>73</v>
      </c>
      <c r="AY508" s="252" t="s">
        <v>117</v>
      </c>
    </row>
    <row r="509" s="14" customFormat="1">
      <c r="A509" s="14"/>
      <c r="B509" s="253"/>
      <c r="C509" s="254"/>
      <c r="D509" s="233" t="s">
        <v>174</v>
      </c>
      <c r="E509" s="255" t="s">
        <v>1</v>
      </c>
      <c r="F509" s="256" t="s">
        <v>565</v>
      </c>
      <c r="G509" s="254"/>
      <c r="H509" s="257">
        <v>17.760000000000002</v>
      </c>
      <c r="I509" s="258"/>
      <c r="J509" s="254"/>
      <c r="K509" s="254"/>
      <c r="L509" s="259"/>
      <c r="M509" s="260"/>
      <c r="N509" s="261"/>
      <c r="O509" s="261"/>
      <c r="P509" s="261"/>
      <c r="Q509" s="261"/>
      <c r="R509" s="261"/>
      <c r="S509" s="261"/>
      <c r="T509" s="262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63" t="s">
        <v>174</v>
      </c>
      <c r="AU509" s="263" t="s">
        <v>81</v>
      </c>
      <c r="AV509" s="14" t="s">
        <v>83</v>
      </c>
      <c r="AW509" s="14" t="s">
        <v>30</v>
      </c>
      <c r="AX509" s="14" t="s">
        <v>73</v>
      </c>
      <c r="AY509" s="263" t="s">
        <v>117</v>
      </c>
    </row>
    <row r="510" s="14" customFormat="1">
      <c r="A510" s="14"/>
      <c r="B510" s="253"/>
      <c r="C510" s="254"/>
      <c r="D510" s="233" t="s">
        <v>174</v>
      </c>
      <c r="E510" s="255" t="s">
        <v>1</v>
      </c>
      <c r="F510" s="256" t="s">
        <v>566</v>
      </c>
      <c r="G510" s="254"/>
      <c r="H510" s="257">
        <v>-3.3490000000000002</v>
      </c>
      <c r="I510" s="258"/>
      <c r="J510" s="254"/>
      <c r="K510" s="254"/>
      <c r="L510" s="259"/>
      <c r="M510" s="260"/>
      <c r="N510" s="261"/>
      <c r="O510" s="261"/>
      <c r="P510" s="261"/>
      <c r="Q510" s="261"/>
      <c r="R510" s="261"/>
      <c r="S510" s="261"/>
      <c r="T510" s="262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63" t="s">
        <v>174</v>
      </c>
      <c r="AU510" s="263" t="s">
        <v>81</v>
      </c>
      <c r="AV510" s="14" t="s">
        <v>83</v>
      </c>
      <c r="AW510" s="14" t="s">
        <v>30</v>
      </c>
      <c r="AX510" s="14" t="s">
        <v>73</v>
      </c>
      <c r="AY510" s="263" t="s">
        <v>117</v>
      </c>
    </row>
    <row r="511" s="14" customFormat="1">
      <c r="A511" s="14"/>
      <c r="B511" s="253"/>
      <c r="C511" s="254"/>
      <c r="D511" s="233" t="s">
        <v>174</v>
      </c>
      <c r="E511" s="255" t="s">
        <v>1</v>
      </c>
      <c r="F511" s="256" t="s">
        <v>567</v>
      </c>
      <c r="G511" s="254"/>
      <c r="H511" s="257">
        <v>24.768000000000001</v>
      </c>
      <c r="I511" s="258"/>
      <c r="J511" s="254"/>
      <c r="K511" s="254"/>
      <c r="L511" s="259"/>
      <c r="M511" s="260"/>
      <c r="N511" s="261"/>
      <c r="O511" s="261"/>
      <c r="P511" s="261"/>
      <c r="Q511" s="261"/>
      <c r="R511" s="261"/>
      <c r="S511" s="261"/>
      <c r="T511" s="262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63" t="s">
        <v>174</v>
      </c>
      <c r="AU511" s="263" t="s">
        <v>81</v>
      </c>
      <c r="AV511" s="14" t="s">
        <v>83</v>
      </c>
      <c r="AW511" s="14" t="s">
        <v>30</v>
      </c>
      <c r="AX511" s="14" t="s">
        <v>73</v>
      </c>
      <c r="AY511" s="263" t="s">
        <v>117</v>
      </c>
    </row>
    <row r="512" s="14" customFormat="1">
      <c r="A512" s="14"/>
      <c r="B512" s="253"/>
      <c r="C512" s="254"/>
      <c r="D512" s="233" t="s">
        <v>174</v>
      </c>
      <c r="E512" s="255" t="s">
        <v>1</v>
      </c>
      <c r="F512" s="256" t="s">
        <v>568</v>
      </c>
      <c r="G512" s="254"/>
      <c r="H512" s="257">
        <v>-1.7729999999999999</v>
      </c>
      <c r="I512" s="258"/>
      <c r="J512" s="254"/>
      <c r="K512" s="254"/>
      <c r="L512" s="259"/>
      <c r="M512" s="260"/>
      <c r="N512" s="261"/>
      <c r="O512" s="261"/>
      <c r="P512" s="261"/>
      <c r="Q512" s="261"/>
      <c r="R512" s="261"/>
      <c r="S512" s="261"/>
      <c r="T512" s="262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63" t="s">
        <v>174</v>
      </c>
      <c r="AU512" s="263" t="s">
        <v>81</v>
      </c>
      <c r="AV512" s="14" t="s">
        <v>83</v>
      </c>
      <c r="AW512" s="14" t="s">
        <v>30</v>
      </c>
      <c r="AX512" s="14" t="s">
        <v>73</v>
      </c>
      <c r="AY512" s="263" t="s">
        <v>117</v>
      </c>
    </row>
    <row r="513" s="14" customFormat="1">
      <c r="A513" s="14"/>
      <c r="B513" s="253"/>
      <c r="C513" s="254"/>
      <c r="D513" s="233" t="s">
        <v>174</v>
      </c>
      <c r="E513" s="255" t="s">
        <v>1</v>
      </c>
      <c r="F513" s="256" t="s">
        <v>569</v>
      </c>
      <c r="G513" s="254"/>
      <c r="H513" s="257">
        <v>5.8559999999999999</v>
      </c>
      <c r="I513" s="258"/>
      <c r="J513" s="254"/>
      <c r="K513" s="254"/>
      <c r="L513" s="259"/>
      <c r="M513" s="260"/>
      <c r="N513" s="261"/>
      <c r="O513" s="261"/>
      <c r="P513" s="261"/>
      <c r="Q513" s="261"/>
      <c r="R513" s="261"/>
      <c r="S513" s="261"/>
      <c r="T513" s="262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63" t="s">
        <v>174</v>
      </c>
      <c r="AU513" s="263" t="s">
        <v>81</v>
      </c>
      <c r="AV513" s="14" t="s">
        <v>83</v>
      </c>
      <c r="AW513" s="14" t="s">
        <v>30</v>
      </c>
      <c r="AX513" s="14" t="s">
        <v>73</v>
      </c>
      <c r="AY513" s="263" t="s">
        <v>117</v>
      </c>
    </row>
    <row r="514" s="15" customFormat="1">
      <c r="A514" s="15"/>
      <c r="B514" s="264"/>
      <c r="C514" s="265"/>
      <c r="D514" s="233" t="s">
        <v>174</v>
      </c>
      <c r="E514" s="266" t="s">
        <v>1</v>
      </c>
      <c r="F514" s="267" t="s">
        <v>179</v>
      </c>
      <c r="G514" s="265"/>
      <c r="H514" s="268">
        <v>43.262</v>
      </c>
      <c r="I514" s="269"/>
      <c r="J514" s="265"/>
      <c r="K514" s="265"/>
      <c r="L514" s="270"/>
      <c r="M514" s="271"/>
      <c r="N514" s="272"/>
      <c r="O514" s="272"/>
      <c r="P514" s="272"/>
      <c r="Q514" s="272"/>
      <c r="R514" s="272"/>
      <c r="S514" s="272"/>
      <c r="T514" s="273"/>
      <c r="U514" s="15"/>
      <c r="V514" s="15"/>
      <c r="W514" s="15"/>
      <c r="X514" s="15"/>
      <c r="Y514" s="15"/>
      <c r="Z514" s="15"/>
      <c r="AA514" s="15"/>
      <c r="AB514" s="15"/>
      <c r="AC514" s="15"/>
      <c r="AD514" s="15"/>
      <c r="AE514" s="15"/>
      <c r="AT514" s="274" t="s">
        <v>174</v>
      </c>
      <c r="AU514" s="274" t="s">
        <v>81</v>
      </c>
      <c r="AV514" s="15" t="s">
        <v>124</v>
      </c>
      <c r="AW514" s="15" t="s">
        <v>30</v>
      </c>
      <c r="AX514" s="15" t="s">
        <v>81</v>
      </c>
      <c r="AY514" s="274" t="s">
        <v>117</v>
      </c>
    </row>
    <row r="515" s="2" customFormat="1" ht="24.15" customHeight="1">
      <c r="A515" s="38"/>
      <c r="B515" s="39"/>
      <c r="C515" s="219" t="s">
        <v>389</v>
      </c>
      <c r="D515" s="219" t="s">
        <v>120</v>
      </c>
      <c r="E515" s="220" t="s">
        <v>570</v>
      </c>
      <c r="F515" s="221" t="s">
        <v>571</v>
      </c>
      <c r="G515" s="222" t="s">
        <v>265</v>
      </c>
      <c r="H515" s="223">
        <v>1</v>
      </c>
      <c r="I515" s="224"/>
      <c r="J515" s="225">
        <f>ROUND(I515*H515,2)</f>
        <v>0</v>
      </c>
      <c r="K515" s="226"/>
      <c r="L515" s="44"/>
      <c r="M515" s="227" t="s">
        <v>1</v>
      </c>
      <c r="N515" s="228" t="s">
        <v>38</v>
      </c>
      <c r="O515" s="91"/>
      <c r="P515" s="229">
        <f>O515*H515</f>
        <v>0</v>
      </c>
      <c r="Q515" s="229">
        <v>0</v>
      </c>
      <c r="R515" s="229">
        <f>Q515*H515</f>
        <v>0</v>
      </c>
      <c r="S515" s="229">
        <v>0</v>
      </c>
      <c r="T515" s="230">
        <f>S515*H515</f>
        <v>0</v>
      </c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R515" s="231" t="s">
        <v>124</v>
      </c>
      <c r="AT515" s="231" t="s">
        <v>120</v>
      </c>
      <c r="AU515" s="231" t="s">
        <v>81</v>
      </c>
      <c r="AY515" s="17" t="s">
        <v>117</v>
      </c>
      <c r="BE515" s="232">
        <f>IF(N515="základní",J515,0)</f>
        <v>0</v>
      </c>
      <c r="BF515" s="232">
        <f>IF(N515="snížená",J515,0)</f>
        <v>0</v>
      </c>
      <c r="BG515" s="232">
        <f>IF(N515="zákl. přenesená",J515,0)</f>
        <v>0</v>
      </c>
      <c r="BH515" s="232">
        <f>IF(N515="sníž. přenesená",J515,0)</f>
        <v>0</v>
      </c>
      <c r="BI515" s="232">
        <f>IF(N515="nulová",J515,0)</f>
        <v>0</v>
      </c>
      <c r="BJ515" s="17" t="s">
        <v>81</v>
      </c>
      <c r="BK515" s="232">
        <f>ROUND(I515*H515,2)</f>
        <v>0</v>
      </c>
      <c r="BL515" s="17" t="s">
        <v>124</v>
      </c>
      <c r="BM515" s="231" t="s">
        <v>572</v>
      </c>
    </row>
    <row r="516" s="2" customFormat="1">
      <c r="A516" s="38"/>
      <c r="B516" s="39"/>
      <c r="C516" s="40"/>
      <c r="D516" s="233" t="s">
        <v>125</v>
      </c>
      <c r="E516" s="40"/>
      <c r="F516" s="234" t="s">
        <v>571</v>
      </c>
      <c r="G516" s="40"/>
      <c r="H516" s="40"/>
      <c r="I516" s="235"/>
      <c r="J516" s="40"/>
      <c r="K516" s="40"/>
      <c r="L516" s="44"/>
      <c r="M516" s="236"/>
      <c r="N516" s="237"/>
      <c r="O516" s="91"/>
      <c r="P516" s="91"/>
      <c r="Q516" s="91"/>
      <c r="R516" s="91"/>
      <c r="S516" s="91"/>
      <c r="T516" s="92"/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T516" s="17" t="s">
        <v>125</v>
      </c>
      <c r="AU516" s="17" t="s">
        <v>81</v>
      </c>
    </row>
    <row r="517" s="13" customFormat="1">
      <c r="A517" s="13"/>
      <c r="B517" s="243"/>
      <c r="C517" s="244"/>
      <c r="D517" s="233" t="s">
        <v>174</v>
      </c>
      <c r="E517" s="245" t="s">
        <v>1</v>
      </c>
      <c r="F517" s="246" t="s">
        <v>573</v>
      </c>
      <c r="G517" s="244"/>
      <c r="H517" s="245" t="s">
        <v>1</v>
      </c>
      <c r="I517" s="247"/>
      <c r="J517" s="244"/>
      <c r="K517" s="244"/>
      <c r="L517" s="248"/>
      <c r="M517" s="249"/>
      <c r="N517" s="250"/>
      <c r="O517" s="250"/>
      <c r="P517" s="250"/>
      <c r="Q517" s="250"/>
      <c r="R517" s="250"/>
      <c r="S517" s="250"/>
      <c r="T517" s="251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52" t="s">
        <v>174</v>
      </c>
      <c r="AU517" s="252" t="s">
        <v>81</v>
      </c>
      <c r="AV517" s="13" t="s">
        <v>81</v>
      </c>
      <c r="AW517" s="13" t="s">
        <v>30</v>
      </c>
      <c r="AX517" s="13" t="s">
        <v>73</v>
      </c>
      <c r="AY517" s="252" t="s">
        <v>117</v>
      </c>
    </row>
    <row r="518" s="14" customFormat="1">
      <c r="A518" s="14"/>
      <c r="B518" s="253"/>
      <c r="C518" s="254"/>
      <c r="D518" s="233" t="s">
        <v>174</v>
      </c>
      <c r="E518" s="255" t="s">
        <v>1</v>
      </c>
      <c r="F518" s="256" t="s">
        <v>81</v>
      </c>
      <c r="G518" s="254"/>
      <c r="H518" s="257">
        <v>1</v>
      </c>
      <c r="I518" s="258"/>
      <c r="J518" s="254"/>
      <c r="K518" s="254"/>
      <c r="L518" s="259"/>
      <c r="M518" s="260"/>
      <c r="N518" s="261"/>
      <c r="O518" s="261"/>
      <c r="P518" s="261"/>
      <c r="Q518" s="261"/>
      <c r="R518" s="261"/>
      <c r="S518" s="261"/>
      <c r="T518" s="262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63" t="s">
        <v>174</v>
      </c>
      <c r="AU518" s="263" t="s">
        <v>81</v>
      </c>
      <c r="AV518" s="14" t="s">
        <v>83</v>
      </c>
      <c r="AW518" s="14" t="s">
        <v>30</v>
      </c>
      <c r="AX518" s="14" t="s">
        <v>73</v>
      </c>
      <c r="AY518" s="263" t="s">
        <v>117</v>
      </c>
    </row>
    <row r="519" s="15" customFormat="1">
      <c r="A519" s="15"/>
      <c r="B519" s="264"/>
      <c r="C519" s="265"/>
      <c r="D519" s="233" t="s">
        <v>174</v>
      </c>
      <c r="E519" s="266" t="s">
        <v>1</v>
      </c>
      <c r="F519" s="267" t="s">
        <v>179</v>
      </c>
      <c r="G519" s="265"/>
      <c r="H519" s="268">
        <v>1</v>
      </c>
      <c r="I519" s="269"/>
      <c r="J519" s="265"/>
      <c r="K519" s="265"/>
      <c r="L519" s="270"/>
      <c r="M519" s="271"/>
      <c r="N519" s="272"/>
      <c r="O519" s="272"/>
      <c r="P519" s="272"/>
      <c r="Q519" s="272"/>
      <c r="R519" s="272"/>
      <c r="S519" s="272"/>
      <c r="T519" s="273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T519" s="274" t="s">
        <v>174</v>
      </c>
      <c r="AU519" s="274" t="s">
        <v>81</v>
      </c>
      <c r="AV519" s="15" t="s">
        <v>124</v>
      </c>
      <c r="AW519" s="15" t="s">
        <v>30</v>
      </c>
      <c r="AX519" s="15" t="s">
        <v>81</v>
      </c>
      <c r="AY519" s="274" t="s">
        <v>117</v>
      </c>
    </row>
    <row r="520" s="2" customFormat="1" ht="14.4" customHeight="1">
      <c r="A520" s="38"/>
      <c r="B520" s="39"/>
      <c r="C520" s="275" t="s">
        <v>574</v>
      </c>
      <c r="D520" s="275" t="s">
        <v>208</v>
      </c>
      <c r="E520" s="276" t="s">
        <v>575</v>
      </c>
      <c r="F520" s="277" t="s">
        <v>576</v>
      </c>
      <c r="G520" s="278" t="s">
        <v>265</v>
      </c>
      <c r="H520" s="279">
        <v>1</v>
      </c>
      <c r="I520" s="280"/>
      <c r="J520" s="281">
        <f>ROUND(I520*H520,2)</f>
        <v>0</v>
      </c>
      <c r="K520" s="282"/>
      <c r="L520" s="283"/>
      <c r="M520" s="284" t="s">
        <v>1</v>
      </c>
      <c r="N520" s="285" t="s">
        <v>38</v>
      </c>
      <c r="O520" s="91"/>
      <c r="P520" s="229">
        <f>O520*H520</f>
        <v>0</v>
      </c>
      <c r="Q520" s="229">
        <v>0</v>
      </c>
      <c r="R520" s="229">
        <f>Q520*H520</f>
        <v>0</v>
      </c>
      <c r="S520" s="229">
        <v>0</v>
      </c>
      <c r="T520" s="230">
        <f>S520*H520</f>
        <v>0</v>
      </c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R520" s="231" t="s">
        <v>136</v>
      </c>
      <c r="AT520" s="231" t="s">
        <v>208</v>
      </c>
      <c r="AU520" s="231" t="s">
        <v>81</v>
      </c>
      <c r="AY520" s="17" t="s">
        <v>117</v>
      </c>
      <c r="BE520" s="232">
        <f>IF(N520="základní",J520,0)</f>
        <v>0</v>
      </c>
      <c r="BF520" s="232">
        <f>IF(N520="snížená",J520,0)</f>
        <v>0</v>
      </c>
      <c r="BG520" s="232">
        <f>IF(N520="zákl. přenesená",J520,0)</f>
        <v>0</v>
      </c>
      <c r="BH520" s="232">
        <f>IF(N520="sníž. přenesená",J520,0)</f>
        <v>0</v>
      </c>
      <c r="BI520" s="232">
        <f>IF(N520="nulová",J520,0)</f>
        <v>0</v>
      </c>
      <c r="BJ520" s="17" t="s">
        <v>81</v>
      </c>
      <c r="BK520" s="232">
        <f>ROUND(I520*H520,2)</f>
        <v>0</v>
      </c>
      <c r="BL520" s="17" t="s">
        <v>124</v>
      </c>
      <c r="BM520" s="231" t="s">
        <v>577</v>
      </c>
    </row>
    <row r="521" s="2" customFormat="1">
      <c r="A521" s="38"/>
      <c r="B521" s="39"/>
      <c r="C521" s="40"/>
      <c r="D521" s="233" t="s">
        <v>125</v>
      </c>
      <c r="E521" s="40"/>
      <c r="F521" s="234" t="s">
        <v>576</v>
      </c>
      <c r="G521" s="40"/>
      <c r="H521" s="40"/>
      <c r="I521" s="235"/>
      <c r="J521" s="40"/>
      <c r="K521" s="40"/>
      <c r="L521" s="44"/>
      <c r="M521" s="236"/>
      <c r="N521" s="237"/>
      <c r="O521" s="91"/>
      <c r="P521" s="91"/>
      <c r="Q521" s="91"/>
      <c r="R521" s="91"/>
      <c r="S521" s="91"/>
      <c r="T521" s="92"/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T521" s="17" t="s">
        <v>125</v>
      </c>
      <c r="AU521" s="17" t="s">
        <v>81</v>
      </c>
    </row>
    <row r="522" s="13" customFormat="1">
      <c r="A522" s="13"/>
      <c r="B522" s="243"/>
      <c r="C522" s="244"/>
      <c r="D522" s="233" t="s">
        <v>174</v>
      </c>
      <c r="E522" s="245" t="s">
        <v>1</v>
      </c>
      <c r="F522" s="246" t="s">
        <v>573</v>
      </c>
      <c r="G522" s="244"/>
      <c r="H522" s="245" t="s">
        <v>1</v>
      </c>
      <c r="I522" s="247"/>
      <c r="J522" s="244"/>
      <c r="K522" s="244"/>
      <c r="L522" s="248"/>
      <c r="M522" s="249"/>
      <c r="N522" s="250"/>
      <c r="O522" s="250"/>
      <c r="P522" s="250"/>
      <c r="Q522" s="250"/>
      <c r="R522" s="250"/>
      <c r="S522" s="250"/>
      <c r="T522" s="251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52" t="s">
        <v>174</v>
      </c>
      <c r="AU522" s="252" t="s">
        <v>81</v>
      </c>
      <c r="AV522" s="13" t="s">
        <v>81</v>
      </c>
      <c r="AW522" s="13" t="s">
        <v>30</v>
      </c>
      <c r="AX522" s="13" t="s">
        <v>73</v>
      </c>
      <c r="AY522" s="252" t="s">
        <v>117</v>
      </c>
    </row>
    <row r="523" s="14" customFormat="1">
      <c r="A523" s="14"/>
      <c r="B523" s="253"/>
      <c r="C523" s="254"/>
      <c r="D523" s="233" t="s">
        <v>174</v>
      </c>
      <c r="E523" s="255" t="s">
        <v>1</v>
      </c>
      <c r="F523" s="256" t="s">
        <v>81</v>
      </c>
      <c r="G523" s="254"/>
      <c r="H523" s="257">
        <v>1</v>
      </c>
      <c r="I523" s="258"/>
      <c r="J523" s="254"/>
      <c r="K523" s="254"/>
      <c r="L523" s="259"/>
      <c r="M523" s="260"/>
      <c r="N523" s="261"/>
      <c r="O523" s="261"/>
      <c r="P523" s="261"/>
      <c r="Q523" s="261"/>
      <c r="R523" s="261"/>
      <c r="S523" s="261"/>
      <c r="T523" s="262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63" t="s">
        <v>174</v>
      </c>
      <c r="AU523" s="263" t="s">
        <v>81</v>
      </c>
      <c r="AV523" s="14" t="s">
        <v>83</v>
      </c>
      <c r="AW523" s="14" t="s">
        <v>30</v>
      </c>
      <c r="AX523" s="14" t="s">
        <v>73</v>
      </c>
      <c r="AY523" s="263" t="s">
        <v>117</v>
      </c>
    </row>
    <row r="524" s="15" customFormat="1">
      <c r="A524" s="15"/>
      <c r="B524" s="264"/>
      <c r="C524" s="265"/>
      <c r="D524" s="233" t="s">
        <v>174</v>
      </c>
      <c r="E524" s="266" t="s">
        <v>1</v>
      </c>
      <c r="F524" s="267" t="s">
        <v>179</v>
      </c>
      <c r="G524" s="265"/>
      <c r="H524" s="268">
        <v>1</v>
      </c>
      <c r="I524" s="269"/>
      <c r="J524" s="265"/>
      <c r="K524" s="265"/>
      <c r="L524" s="270"/>
      <c r="M524" s="271"/>
      <c r="N524" s="272"/>
      <c r="O524" s="272"/>
      <c r="P524" s="272"/>
      <c r="Q524" s="272"/>
      <c r="R524" s="272"/>
      <c r="S524" s="272"/>
      <c r="T524" s="273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T524" s="274" t="s">
        <v>174</v>
      </c>
      <c r="AU524" s="274" t="s">
        <v>81</v>
      </c>
      <c r="AV524" s="15" t="s">
        <v>124</v>
      </c>
      <c r="AW524" s="15" t="s">
        <v>30</v>
      </c>
      <c r="AX524" s="15" t="s">
        <v>81</v>
      </c>
      <c r="AY524" s="274" t="s">
        <v>117</v>
      </c>
    </row>
    <row r="525" s="2" customFormat="1" ht="37.8" customHeight="1">
      <c r="A525" s="38"/>
      <c r="B525" s="39"/>
      <c r="C525" s="219" t="s">
        <v>395</v>
      </c>
      <c r="D525" s="219" t="s">
        <v>120</v>
      </c>
      <c r="E525" s="220" t="s">
        <v>578</v>
      </c>
      <c r="F525" s="221" t="s">
        <v>579</v>
      </c>
      <c r="G525" s="222" t="s">
        <v>182</v>
      </c>
      <c r="H525" s="223">
        <v>9.4550000000000001</v>
      </c>
      <c r="I525" s="224"/>
      <c r="J525" s="225">
        <f>ROUND(I525*H525,2)</f>
        <v>0</v>
      </c>
      <c r="K525" s="226"/>
      <c r="L525" s="44"/>
      <c r="M525" s="227" t="s">
        <v>1</v>
      </c>
      <c r="N525" s="228" t="s">
        <v>38</v>
      </c>
      <c r="O525" s="91"/>
      <c r="P525" s="229">
        <f>O525*H525</f>
        <v>0</v>
      </c>
      <c r="Q525" s="229">
        <v>0</v>
      </c>
      <c r="R525" s="229">
        <f>Q525*H525</f>
        <v>0</v>
      </c>
      <c r="S525" s="229">
        <v>0</v>
      </c>
      <c r="T525" s="230">
        <f>S525*H525</f>
        <v>0</v>
      </c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R525" s="231" t="s">
        <v>124</v>
      </c>
      <c r="AT525" s="231" t="s">
        <v>120</v>
      </c>
      <c r="AU525" s="231" t="s">
        <v>81</v>
      </c>
      <c r="AY525" s="17" t="s">
        <v>117</v>
      </c>
      <c r="BE525" s="232">
        <f>IF(N525="základní",J525,0)</f>
        <v>0</v>
      </c>
      <c r="BF525" s="232">
        <f>IF(N525="snížená",J525,0)</f>
        <v>0</v>
      </c>
      <c r="BG525" s="232">
        <f>IF(N525="zákl. přenesená",J525,0)</f>
        <v>0</v>
      </c>
      <c r="BH525" s="232">
        <f>IF(N525="sníž. přenesená",J525,0)</f>
        <v>0</v>
      </c>
      <c r="BI525" s="232">
        <f>IF(N525="nulová",J525,0)</f>
        <v>0</v>
      </c>
      <c r="BJ525" s="17" t="s">
        <v>81</v>
      </c>
      <c r="BK525" s="232">
        <f>ROUND(I525*H525,2)</f>
        <v>0</v>
      </c>
      <c r="BL525" s="17" t="s">
        <v>124</v>
      </c>
      <c r="BM525" s="231" t="s">
        <v>580</v>
      </c>
    </row>
    <row r="526" s="2" customFormat="1">
      <c r="A526" s="38"/>
      <c r="B526" s="39"/>
      <c r="C526" s="40"/>
      <c r="D526" s="233" t="s">
        <v>125</v>
      </c>
      <c r="E526" s="40"/>
      <c r="F526" s="234" t="s">
        <v>581</v>
      </c>
      <c r="G526" s="40"/>
      <c r="H526" s="40"/>
      <c r="I526" s="235"/>
      <c r="J526" s="40"/>
      <c r="K526" s="40"/>
      <c r="L526" s="44"/>
      <c r="M526" s="236"/>
      <c r="N526" s="237"/>
      <c r="O526" s="91"/>
      <c r="P526" s="91"/>
      <c r="Q526" s="91"/>
      <c r="R526" s="91"/>
      <c r="S526" s="91"/>
      <c r="T526" s="92"/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T526" s="17" t="s">
        <v>125</v>
      </c>
      <c r="AU526" s="17" t="s">
        <v>81</v>
      </c>
    </row>
    <row r="527" s="14" customFormat="1">
      <c r="A527" s="14"/>
      <c r="B527" s="253"/>
      <c r="C527" s="254"/>
      <c r="D527" s="233" t="s">
        <v>174</v>
      </c>
      <c r="E527" s="255" t="s">
        <v>1</v>
      </c>
      <c r="F527" s="256" t="s">
        <v>582</v>
      </c>
      <c r="G527" s="254"/>
      <c r="H527" s="257">
        <v>8.0600000000000005</v>
      </c>
      <c r="I527" s="258"/>
      <c r="J527" s="254"/>
      <c r="K527" s="254"/>
      <c r="L527" s="259"/>
      <c r="M527" s="260"/>
      <c r="N527" s="261"/>
      <c r="O527" s="261"/>
      <c r="P527" s="261"/>
      <c r="Q527" s="261"/>
      <c r="R527" s="261"/>
      <c r="S527" s="261"/>
      <c r="T527" s="262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63" t="s">
        <v>174</v>
      </c>
      <c r="AU527" s="263" t="s">
        <v>81</v>
      </c>
      <c r="AV527" s="14" t="s">
        <v>83</v>
      </c>
      <c r="AW527" s="14" t="s">
        <v>30</v>
      </c>
      <c r="AX527" s="14" t="s">
        <v>73</v>
      </c>
      <c r="AY527" s="263" t="s">
        <v>117</v>
      </c>
    </row>
    <row r="528" s="14" customFormat="1">
      <c r="A528" s="14"/>
      <c r="B528" s="253"/>
      <c r="C528" s="254"/>
      <c r="D528" s="233" t="s">
        <v>174</v>
      </c>
      <c r="E528" s="255" t="s">
        <v>1</v>
      </c>
      <c r="F528" s="256" t="s">
        <v>583</v>
      </c>
      <c r="G528" s="254"/>
      <c r="H528" s="257">
        <v>1.395</v>
      </c>
      <c r="I528" s="258"/>
      <c r="J528" s="254"/>
      <c r="K528" s="254"/>
      <c r="L528" s="259"/>
      <c r="M528" s="260"/>
      <c r="N528" s="261"/>
      <c r="O528" s="261"/>
      <c r="P528" s="261"/>
      <c r="Q528" s="261"/>
      <c r="R528" s="261"/>
      <c r="S528" s="261"/>
      <c r="T528" s="262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63" t="s">
        <v>174</v>
      </c>
      <c r="AU528" s="263" t="s">
        <v>81</v>
      </c>
      <c r="AV528" s="14" t="s">
        <v>83</v>
      </c>
      <c r="AW528" s="14" t="s">
        <v>30</v>
      </c>
      <c r="AX528" s="14" t="s">
        <v>73</v>
      </c>
      <c r="AY528" s="263" t="s">
        <v>117</v>
      </c>
    </row>
    <row r="529" s="15" customFormat="1">
      <c r="A529" s="15"/>
      <c r="B529" s="264"/>
      <c r="C529" s="265"/>
      <c r="D529" s="233" t="s">
        <v>174</v>
      </c>
      <c r="E529" s="266" t="s">
        <v>1</v>
      </c>
      <c r="F529" s="267" t="s">
        <v>179</v>
      </c>
      <c r="G529" s="265"/>
      <c r="H529" s="268">
        <v>9.4550000000000001</v>
      </c>
      <c r="I529" s="269"/>
      <c r="J529" s="265"/>
      <c r="K529" s="265"/>
      <c r="L529" s="270"/>
      <c r="M529" s="271"/>
      <c r="N529" s="272"/>
      <c r="O529" s="272"/>
      <c r="P529" s="272"/>
      <c r="Q529" s="272"/>
      <c r="R529" s="272"/>
      <c r="S529" s="272"/>
      <c r="T529" s="273"/>
      <c r="U529" s="15"/>
      <c r="V529" s="15"/>
      <c r="W529" s="15"/>
      <c r="X529" s="15"/>
      <c r="Y529" s="15"/>
      <c r="Z529" s="15"/>
      <c r="AA529" s="15"/>
      <c r="AB529" s="15"/>
      <c r="AC529" s="15"/>
      <c r="AD529" s="15"/>
      <c r="AE529" s="15"/>
      <c r="AT529" s="274" t="s">
        <v>174</v>
      </c>
      <c r="AU529" s="274" t="s">
        <v>81</v>
      </c>
      <c r="AV529" s="15" t="s">
        <v>124</v>
      </c>
      <c r="AW529" s="15" t="s">
        <v>30</v>
      </c>
      <c r="AX529" s="15" t="s">
        <v>81</v>
      </c>
      <c r="AY529" s="274" t="s">
        <v>117</v>
      </c>
    </row>
    <row r="530" s="2" customFormat="1" ht="37.8" customHeight="1">
      <c r="A530" s="38"/>
      <c r="B530" s="39"/>
      <c r="C530" s="219" t="s">
        <v>584</v>
      </c>
      <c r="D530" s="219" t="s">
        <v>120</v>
      </c>
      <c r="E530" s="220" t="s">
        <v>585</v>
      </c>
      <c r="F530" s="221" t="s">
        <v>586</v>
      </c>
      <c r="G530" s="222" t="s">
        <v>182</v>
      </c>
      <c r="H530" s="223">
        <v>33.619999999999997</v>
      </c>
      <c r="I530" s="224"/>
      <c r="J530" s="225">
        <f>ROUND(I530*H530,2)</f>
        <v>0</v>
      </c>
      <c r="K530" s="226"/>
      <c r="L530" s="44"/>
      <c r="M530" s="227" t="s">
        <v>1</v>
      </c>
      <c r="N530" s="228" t="s">
        <v>38</v>
      </c>
      <c r="O530" s="91"/>
      <c r="P530" s="229">
        <f>O530*H530</f>
        <v>0</v>
      </c>
      <c r="Q530" s="229">
        <v>0</v>
      </c>
      <c r="R530" s="229">
        <f>Q530*H530</f>
        <v>0</v>
      </c>
      <c r="S530" s="229">
        <v>0</v>
      </c>
      <c r="T530" s="230">
        <f>S530*H530</f>
        <v>0</v>
      </c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231" t="s">
        <v>124</v>
      </c>
      <c r="AT530" s="231" t="s">
        <v>120</v>
      </c>
      <c r="AU530" s="231" t="s">
        <v>81</v>
      </c>
      <c r="AY530" s="17" t="s">
        <v>117</v>
      </c>
      <c r="BE530" s="232">
        <f>IF(N530="základní",J530,0)</f>
        <v>0</v>
      </c>
      <c r="BF530" s="232">
        <f>IF(N530="snížená",J530,0)</f>
        <v>0</v>
      </c>
      <c r="BG530" s="232">
        <f>IF(N530="zákl. přenesená",J530,0)</f>
        <v>0</v>
      </c>
      <c r="BH530" s="232">
        <f>IF(N530="sníž. přenesená",J530,0)</f>
        <v>0</v>
      </c>
      <c r="BI530" s="232">
        <f>IF(N530="nulová",J530,0)</f>
        <v>0</v>
      </c>
      <c r="BJ530" s="17" t="s">
        <v>81</v>
      </c>
      <c r="BK530" s="232">
        <f>ROUND(I530*H530,2)</f>
        <v>0</v>
      </c>
      <c r="BL530" s="17" t="s">
        <v>124</v>
      </c>
      <c r="BM530" s="231" t="s">
        <v>587</v>
      </c>
    </row>
    <row r="531" s="2" customFormat="1">
      <c r="A531" s="38"/>
      <c r="B531" s="39"/>
      <c r="C531" s="40"/>
      <c r="D531" s="233" t="s">
        <v>125</v>
      </c>
      <c r="E531" s="40"/>
      <c r="F531" s="234" t="s">
        <v>581</v>
      </c>
      <c r="G531" s="40"/>
      <c r="H531" s="40"/>
      <c r="I531" s="235"/>
      <c r="J531" s="40"/>
      <c r="K531" s="40"/>
      <c r="L531" s="44"/>
      <c r="M531" s="236"/>
      <c r="N531" s="237"/>
      <c r="O531" s="91"/>
      <c r="P531" s="91"/>
      <c r="Q531" s="91"/>
      <c r="R531" s="91"/>
      <c r="S531" s="91"/>
      <c r="T531" s="92"/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T531" s="17" t="s">
        <v>125</v>
      </c>
      <c r="AU531" s="17" t="s">
        <v>81</v>
      </c>
    </row>
    <row r="532" s="14" customFormat="1">
      <c r="A532" s="14"/>
      <c r="B532" s="253"/>
      <c r="C532" s="254"/>
      <c r="D532" s="233" t="s">
        <v>174</v>
      </c>
      <c r="E532" s="255" t="s">
        <v>1</v>
      </c>
      <c r="F532" s="256" t="s">
        <v>588</v>
      </c>
      <c r="G532" s="254"/>
      <c r="H532" s="257">
        <v>33.619999999999997</v>
      </c>
      <c r="I532" s="258"/>
      <c r="J532" s="254"/>
      <c r="K532" s="254"/>
      <c r="L532" s="259"/>
      <c r="M532" s="260"/>
      <c r="N532" s="261"/>
      <c r="O532" s="261"/>
      <c r="P532" s="261"/>
      <c r="Q532" s="261"/>
      <c r="R532" s="261"/>
      <c r="S532" s="261"/>
      <c r="T532" s="262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63" t="s">
        <v>174</v>
      </c>
      <c r="AU532" s="263" t="s">
        <v>81</v>
      </c>
      <c r="AV532" s="14" t="s">
        <v>83</v>
      </c>
      <c r="AW532" s="14" t="s">
        <v>30</v>
      </c>
      <c r="AX532" s="14" t="s">
        <v>73</v>
      </c>
      <c r="AY532" s="263" t="s">
        <v>117</v>
      </c>
    </row>
    <row r="533" s="15" customFormat="1">
      <c r="A533" s="15"/>
      <c r="B533" s="264"/>
      <c r="C533" s="265"/>
      <c r="D533" s="233" t="s">
        <v>174</v>
      </c>
      <c r="E533" s="266" t="s">
        <v>1</v>
      </c>
      <c r="F533" s="267" t="s">
        <v>179</v>
      </c>
      <c r="G533" s="265"/>
      <c r="H533" s="268">
        <v>33.619999999999997</v>
      </c>
      <c r="I533" s="269"/>
      <c r="J533" s="265"/>
      <c r="K533" s="265"/>
      <c r="L533" s="270"/>
      <c r="M533" s="271"/>
      <c r="N533" s="272"/>
      <c r="O533" s="272"/>
      <c r="P533" s="272"/>
      <c r="Q533" s="272"/>
      <c r="R533" s="272"/>
      <c r="S533" s="272"/>
      <c r="T533" s="273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T533" s="274" t="s">
        <v>174</v>
      </c>
      <c r="AU533" s="274" t="s">
        <v>81</v>
      </c>
      <c r="AV533" s="15" t="s">
        <v>124</v>
      </c>
      <c r="AW533" s="15" t="s">
        <v>30</v>
      </c>
      <c r="AX533" s="15" t="s">
        <v>81</v>
      </c>
      <c r="AY533" s="274" t="s">
        <v>117</v>
      </c>
    </row>
    <row r="534" s="2" customFormat="1" ht="37.8" customHeight="1">
      <c r="A534" s="38"/>
      <c r="B534" s="39"/>
      <c r="C534" s="219" t="s">
        <v>399</v>
      </c>
      <c r="D534" s="219" t="s">
        <v>120</v>
      </c>
      <c r="E534" s="220" t="s">
        <v>589</v>
      </c>
      <c r="F534" s="221" t="s">
        <v>590</v>
      </c>
      <c r="G534" s="222" t="s">
        <v>182</v>
      </c>
      <c r="H534" s="223">
        <v>4.5359999999999996</v>
      </c>
      <c r="I534" s="224"/>
      <c r="J534" s="225">
        <f>ROUND(I534*H534,2)</f>
        <v>0</v>
      </c>
      <c r="K534" s="226"/>
      <c r="L534" s="44"/>
      <c r="M534" s="227" t="s">
        <v>1</v>
      </c>
      <c r="N534" s="228" t="s">
        <v>38</v>
      </c>
      <c r="O534" s="91"/>
      <c r="P534" s="229">
        <f>O534*H534</f>
        <v>0</v>
      </c>
      <c r="Q534" s="229">
        <v>0</v>
      </c>
      <c r="R534" s="229">
        <f>Q534*H534</f>
        <v>0</v>
      </c>
      <c r="S534" s="229">
        <v>0</v>
      </c>
      <c r="T534" s="230">
        <f>S534*H534</f>
        <v>0</v>
      </c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R534" s="231" t="s">
        <v>124</v>
      </c>
      <c r="AT534" s="231" t="s">
        <v>120</v>
      </c>
      <c r="AU534" s="231" t="s">
        <v>81</v>
      </c>
      <c r="AY534" s="17" t="s">
        <v>117</v>
      </c>
      <c r="BE534" s="232">
        <f>IF(N534="základní",J534,0)</f>
        <v>0</v>
      </c>
      <c r="BF534" s="232">
        <f>IF(N534="snížená",J534,0)</f>
        <v>0</v>
      </c>
      <c r="BG534" s="232">
        <f>IF(N534="zákl. přenesená",J534,0)</f>
        <v>0</v>
      </c>
      <c r="BH534" s="232">
        <f>IF(N534="sníž. přenesená",J534,0)</f>
        <v>0</v>
      </c>
      <c r="BI534" s="232">
        <f>IF(N534="nulová",J534,0)</f>
        <v>0</v>
      </c>
      <c r="BJ534" s="17" t="s">
        <v>81</v>
      </c>
      <c r="BK534" s="232">
        <f>ROUND(I534*H534,2)</f>
        <v>0</v>
      </c>
      <c r="BL534" s="17" t="s">
        <v>124</v>
      </c>
      <c r="BM534" s="231" t="s">
        <v>591</v>
      </c>
    </row>
    <row r="535" s="2" customFormat="1">
      <c r="A535" s="38"/>
      <c r="B535" s="39"/>
      <c r="C535" s="40"/>
      <c r="D535" s="233" t="s">
        <v>125</v>
      </c>
      <c r="E535" s="40"/>
      <c r="F535" s="234" t="s">
        <v>581</v>
      </c>
      <c r="G535" s="40"/>
      <c r="H535" s="40"/>
      <c r="I535" s="235"/>
      <c r="J535" s="40"/>
      <c r="K535" s="40"/>
      <c r="L535" s="44"/>
      <c r="M535" s="236"/>
      <c r="N535" s="237"/>
      <c r="O535" s="91"/>
      <c r="P535" s="91"/>
      <c r="Q535" s="91"/>
      <c r="R535" s="91"/>
      <c r="S535" s="91"/>
      <c r="T535" s="92"/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T535" s="17" t="s">
        <v>125</v>
      </c>
      <c r="AU535" s="17" t="s">
        <v>81</v>
      </c>
    </row>
    <row r="536" s="14" customFormat="1">
      <c r="A536" s="14"/>
      <c r="B536" s="253"/>
      <c r="C536" s="254"/>
      <c r="D536" s="233" t="s">
        <v>174</v>
      </c>
      <c r="E536" s="255" t="s">
        <v>1</v>
      </c>
      <c r="F536" s="256" t="s">
        <v>592</v>
      </c>
      <c r="G536" s="254"/>
      <c r="H536" s="257">
        <v>1.96</v>
      </c>
      <c r="I536" s="258"/>
      <c r="J536" s="254"/>
      <c r="K536" s="254"/>
      <c r="L536" s="259"/>
      <c r="M536" s="260"/>
      <c r="N536" s="261"/>
      <c r="O536" s="261"/>
      <c r="P536" s="261"/>
      <c r="Q536" s="261"/>
      <c r="R536" s="261"/>
      <c r="S536" s="261"/>
      <c r="T536" s="262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63" t="s">
        <v>174</v>
      </c>
      <c r="AU536" s="263" t="s">
        <v>81</v>
      </c>
      <c r="AV536" s="14" t="s">
        <v>83</v>
      </c>
      <c r="AW536" s="14" t="s">
        <v>30</v>
      </c>
      <c r="AX536" s="14" t="s">
        <v>73</v>
      </c>
      <c r="AY536" s="263" t="s">
        <v>117</v>
      </c>
    </row>
    <row r="537" s="14" customFormat="1">
      <c r="A537" s="14"/>
      <c r="B537" s="253"/>
      <c r="C537" s="254"/>
      <c r="D537" s="233" t="s">
        <v>174</v>
      </c>
      <c r="E537" s="255" t="s">
        <v>1</v>
      </c>
      <c r="F537" s="256" t="s">
        <v>593</v>
      </c>
      <c r="G537" s="254"/>
      <c r="H537" s="257">
        <v>2.5760000000000001</v>
      </c>
      <c r="I537" s="258"/>
      <c r="J537" s="254"/>
      <c r="K537" s="254"/>
      <c r="L537" s="259"/>
      <c r="M537" s="260"/>
      <c r="N537" s="261"/>
      <c r="O537" s="261"/>
      <c r="P537" s="261"/>
      <c r="Q537" s="261"/>
      <c r="R537" s="261"/>
      <c r="S537" s="261"/>
      <c r="T537" s="262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63" t="s">
        <v>174</v>
      </c>
      <c r="AU537" s="263" t="s">
        <v>81</v>
      </c>
      <c r="AV537" s="14" t="s">
        <v>83</v>
      </c>
      <c r="AW537" s="14" t="s">
        <v>30</v>
      </c>
      <c r="AX537" s="14" t="s">
        <v>73</v>
      </c>
      <c r="AY537" s="263" t="s">
        <v>117</v>
      </c>
    </row>
    <row r="538" s="15" customFormat="1">
      <c r="A538" s="15"/>
      <c r="B538" s="264"/>
      <c r="C538" s="265"/>
      <c r="D538" s="233" t="s">
        <v>174</v>
      </c>
      <c r="E538" s="266" t="s">
        <v>1</v>
      </c>
      <c r="F538" s="267" t="s">
        <v>179</v>
      </c>
      <c r="G538" s="265"/>
      <c r="H538" s="268">
        <v>4.5359999999999996</v>
      </c>
      <c r="I538" s="269"/>
      <c r="J538" s="265"/>
      <c r="K538" s="265"/>
      <c r="L538" s="270"/>
      <c r="M538" s="271"/>
      <c r="N538" s="272"/>
      <c r="O538" s="272"/>
      <c r="P538" s="272"/>
      <c r="Q538" s="272"/>
      <c r="R538" s="272"/>
      <c r="S538" s="272"/>
      <c r="T538" s="273"/>
      <c r="U538" s="15"/>
      <c r="V538" s="15"/>
      <c r="W538" s="15"/>
      <c r="X538" s="15"/>
      <c r="Y538" s="15"/>
      <c r="Z538" s="15"/>
      <c r="AA538" s="15"/>
      <c r="AB538" s="15"/>
      <c r="AC538" s="15"/>
      <c r="AD538" s="15"/>
      <c r="AE538" s="15"/>
      <c r="AT538" s="274" t="s">
        <v>174</v>
      </c>
      <c r="AU538" s="274" t="s">
        <v>81</v>
      </c>
      <c r="AV538" s="15" t="s">
        <v>124</v>
      </c>
      <c r="AW538" s="15" t="s">
        <v>30</v>
      </c>
      <c r="AX538" s="15" t="s">
        <v>81</v>
      </c>
      <c r="AY538" s="274" t="s">
        <v>117</v>
      </c>
    </row>
    <row r="539" s="2" customFormat="1" ht="37.8" customHeight="1">
      <c r="A539" s="38"/>
      <c r="B539" s="39"/>
      <c r="C539" s="219" t="s">
        <v>594</v>
      </c>
      <c r="D539" s="219" t="s">
        <v>120</v>
      </c>
      <c r="E539" s="220" t="s">
        <v>595</v>
      </c>
      <c r="F539" s="221" t="s">
        <v>596</v>
      </c>
      <c r="G539" s="222" t="s">
        <v>182</v>
      </c>
      <c r="H539" s="223">
        <v>2.9500000000000002</v>
      </c>
      <c r="I539" s="224"/>
      <c r="J539" s="225">
        <f>ROUND(I539*H539,2)</f>
        <v>0</v>
      </c>
      <c r="K539" s="226"/>
      <c r="L539" s="44"/>
      <c r="M539" s="227" t="s">
        <v>1</v>
      </c>
      <c r="N539" s="228" t="s">
        <v>38</v>
      </c>
      <c r="O539" s="91"/>
      <c r="P539" s="229">
        <f>O539*H539</f>
        <v>0</v>
      </c>
      <c r="Q539" s="229">
        <v>0</v>
      </c>
      <c r="R539" s="229">
        <f>Q539*H539</f>
        <v>0</v>
      </c>
      <c r="S539" s="229">
        <v>0</v>
      </c>
      <c r="T539" s="230">
        <f>S539*H539</f>
        <v>0</v>
      </c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R539" s="231" t="s">
        <v>124</v>
      </c>
      <c r="AT539" s="231" t="s">
        <v>120</v>
      </c>
      <c r="AU539" s="231" t="s">
        <v>81</v>
      </c>
      <c r="AY539" s="17" t="s">
        <v>117</v>
      </c>
      <c r="BE539" s="232">
        <f>IF(N539="základní",J539,0)</f>
        <v>0</v>
      </c>
      <c r="BF539" s="232">
        <f>IF(N539="snížená",J539,0)</f>
        <v>0</v>
      </c>
      <c r="BG539" s="232">
        <f>IF(N539="zákl. přenesená",J539,0)</f>
        <v>0</v>
      </c>
      <c r="BH539" s="232">
        <f>IF(N539="sníž. přenesená",J539,0)</f>
        <v>0</v>
      </c>
      <c r="BI539" s="232">
        <f>IF(N539="nulová",J539,0)</f>
        <v>0</v>
      </c>
      <c r="BJ539" s="17" t="s">
        <v>81</v>
      </c>
      <c r="BK539" s="232">
        <f>ROUND(I539*H539,2)</f>
        <v>0</v>
      </c>
      <c r="BL539" s="17" t="s">
        <v>124</v>
      </c>
      <c r="BM539" s="231" t="s">
        <v>597</v>
      </c>
    </row>
    <row r="540" s="2" customFormat="1">
      <c r="A540" s="38"/>
      <c r="B540" s="39"/>
      <c r="C540" s="40"/>
      <c r="D540" s="233" t="s">
        <v>125</v>
      </c>
      <c r="E540" s="40"/>
      <c r="F540" s="234" t="s">
        <v>581</v>
      </c>
      <c r="G540" s="40"/>
      <c r="H540" s="40"/>
      <c r="I540" s="235"/>
      <c r="J540" s="40"/>
      <c r="K540" s="40"/>
      <c r="L540" s="44"/>
      <c r="M540" s="236"/>
      <c r="N540" s="237"/>
      <c r="O540" s="91"/>
      <c r="P540" s="91"/>
      <c r="Q540" s="91"/>
      <c r="R540" s="91"/>
      <c r="S540" s="91"/>
      <c r="T540" s="92"/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T540" s="17" t="s">
        <v>125</v>
      </c>
      <c r="AU540" s="17" t="s">
        <v>81</v>
      </c>
    </row>
    <row r="541" s="14" customFormat="1">
      <c r="A541" s="14"/>
      <c r="B541" s="253"/>
      <c r="C541" s="254"/>
      <c r="D541" s="233" t="s">
        <v>174</v>
      </c>
      <c r="E541" s="255" t="s">
        <v>1</v>
      </c>
      <c r="F541" s="256" t="s">
        <v>598</v>
      </c>
      <c r="G541" s="254"/>
      <c r="H541" s="257">
        <v>0.33600000000000002</v>
      </c>
      <c r="I541" s="258"/>
      <c r="J541" s="254"/>
      <c r="K541" s="254"/>
      <c r="L541" s="259"/>
      <c r="M541" s="260"/>
      <c r="N541" s="261"/>
      <c r="O541" s="261"/>
      <c r="P541" s="261"/>
      <c r="Q541" s="261"/>
      <c r="R541" s="261"/>
      <c r="S541" s="261"/>
      <c r="T541" s="262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63" t="s">
        <v>174</v>
      </c>
      <c r="AU541" s="263" t="s">
        <v>81</v>
      </c>
      <c r="AV541" s="14" t="s">
        <v>83</v>
      </c>
      <c r="AW541" s="14" t="s">
        <v>30</v>
      </c>
      <c r="AX541" s="14" t="s">
        <v>73</v>
      </c>
      <c r="AY541" s="263" t="s">
        <v>117</v>
      </c>
    </row>
    <row r="542" s="14" customFormat="1">
      <c r="A542" s="14"/>
      <c r="B542" s="253"/>
      <c r="C542" s="254"/>
      <c r="D542" s="233" t="s">
        <v>174</v>
      </c>
      <c r="E542" s="255" t="s">
        <v>1</v>
      </c>
      <c r="F542" s="256" t="s">
        <v>599</v>
      </c>
      <c r="G542" s="254"/>
      <c r="H542" s="257">
        <v>2.1459999999999999</v>
      </c>
      <c r="I542" s="258"/>
      <c r="J542" s="254"/>
      <c r="K542" s="254"/>
      <c r="L542" s="259"/>
      <c r="M542" s="260"/>
      <c r="N542" s="261"/>
      <c r="O542" s="261"/>
      <c r="P542" s="261"/>
      <c r="Q542" s="261"/>
      <c r="R542" s="261"/>
      <c r="S542" s="261"/>
      <c r="T542" s="262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63" t="s">
        <v>174</v>
      </c>
      <c r="AU542" s="263" t="s">
        <v>81</v>
      </c>
      <c r="AV542" s="14" t="s">
        <v>83</v>
      </c>
      <c r="AW542" s="14" t="s">
        <v>30</v>
      </c>
      <c r="AX542" s="14" t="s">
        <v>73</v>
      </c>
      <c r="AY542" s="263" t="s">
        <v>117</v>
      </c>
    </row>
    <row r="543" s="14" customFormat="1">
      <c r="A543" s="14"/>
      <c r="B543" s="253"/>
      <c r="C543" s="254"/>
      <c r="D543" s="233" t="s">
        <v>174</v>
      </c>
      <c r="E543" s="255" t="s">
        <v>1</v>
      </c>
      <c r="F543" s="256" t="s">
        <v>600</v>
      </c>
      <c r="G543" s="254"/>
      <c r="H543" s="257">
        <v>0.46800000000000003</v>
      </c>
      <c r="I543" s="258"/>
      <c r="J543" s="254"/>
      <c r="K543" s="254"/>
      <c r="L543" s="259"/>
      <c r="M543" s="260"/>
      <c r="N543" s="261"/>
      <c r="O543" s="261"/>
      <c r="P543" s="261"/>
      <c r="Q543" s="261"/>
      <c r="R543" s="261"/>
      <c r="S543" s="261"/>
      <c r="T543" s="262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63" t="s">
        <v>174</v>
      </c>
      <c r="AU543" s="263" t="s">
        <v>81</v>
      </c>
      <c r="AV543" s="14" t="s">
        <v>83</v>
      </c>
      <c r="AW543" s="14" t="s">
        <v>30</v>
      </c>
      <c r="AX543" s="14" t="s">
        <v>73</v>
      </c>
      <c r="AY543" s="263" t="s">
        <v>117</v>
      </c>
    </row>
    <row r="544" s="15" customFormat="1">
      <c r="A544" s="15"/>
      <c r="B544" s="264"/>
      <c r="C544" s="265"/>
      <c r="D544" s="233" t="s">
        <v>174</v>
      </c>
      <c r="E544" s="266" t="s">
        <v>1</v>
      </c>
      <c r="F544" s="267" t="s">
        <v>179</v>
      </c>
      <c r="G544" s="265"/>
      <c r="H544" s="268">
        <v>2.9499999999999997</v>
      </c>
      <c r="I544" s="269"/>
      <c r="J544" s="265"/>
      <c r="K544" s="265"/>
      <c r="L544" s="270"/>
      <c r="M544" s="271"/>
      <c r="N544" s="272"/>
      <c r="O544" s="272"/>
      <c r="P544" s="272"/>
      <c r="Q544" s="272"/>
      <c r="R544" s="272"/>
      <c r="S544" s="272"/>
      <c r="T544" s="273"/>
      <c r="U544" s="15"/>
      <c r="V544" s="15"/>
      <c r="W544" s="15"/>
      <c r="X544" s="15"/>
      <c r="Y544" s="15"/>
      <c r="Z544" s="15"/>
      <c r="AA544" s="15"/>
      <c r="AB544" s="15"/>
      <c r="AC544" s="15"/>
      <c r="AD544" s="15"/>
      <c r="AE544" s="15"/>
      <c r="AT544" s="274" t="s">
        <v>174</v>
      </c>
      <c r="AU544" s="274" t="s">
        <v>81</v>
      </c>
      <c r="AV544" s="15" t="s">
        <v>124</v>
      </c>
      <c r="AW544" s="15" t="s">
        <v>30</v>
      </c>
      <c r="AX544" s="15" t="s">
        <v>81</v>
      </c>
      <c r="AY544" s="274" t="s">
        <v>117</v>
      </c>
    </row>
    <row r="545" s="2" customFormat="1" ht="14.4" customHeight="1">
      <c r="A545" s="38"/>
      <c r="B545" s="39"/>
      <c r="C545" s="219" t="s">
        <v>403</v>
      </c>
      <c r="D545" s="219" t="s">
        <v>120</v>
      </c>
      <c r="E545" s="220" t="s">
        <v>601</v>
      </c>
      <c r="F545" s="221" t="s">
        <v>602</v>
      </c>
      <c r="G545" s="222" t="s">
        <v>182</v>
      </c>
      <c r="H545" s="223">
        <v>12.94</v>
      </c>
      <c r="I545" s="224"/>
      <c r="J545" s="225">
        <f>ROUND(I545*H545,2)</f>
        <v>0</v>
      </c>
      <c r="K545" s="226"/>
      <c r="L545" s="44"/>
      <c r="M545" s="227" t="s">
        <v>1</v>
      </c>
      <c r="N545" s="228" t="s">
        <v>38</v>
      </c>
      <c r="O545" s="91"/>
      <c r="P545" s="229">
        <f>O545*H545</f>
        <v>0</v>
      </c>
      <c r="Q545" s="229">
        <v>0</v>
      </c>
      <c r="R545" s="229">
        <f>Q545*H545</f>
        <v>0</v>
      </c>
      <c r="S545" s="229">
        <v>0</v>
      </c>
      <c r="T545" s="230">
        <f>S545*H545</f>
        <v>0</v>
      </c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R545" s="231" t="s">
        <v>124</v>
      </c>
      <c r="AT545" s="231" t="s">
        <v>120</v>
      </c>
      <c r="AU545" s="231" t="s">
        <v>81</v>
      </c>
      <c r="AY545" s="17" t="s">
        <v>117</v>
      </c>
      <c r="BE545" s="232">
        <f>IF(N545="základní",J545,0)</f>
        <v>0</v>
      </c>
      <c r="BF545" s="232">
        <f>IF(N545="snížená",J545,0)</f>
        <v>0</v>
      </c>
      <c r="BG545" s="232">
        <f>IF(N545="zákl. přenesená",J545,0)</f>
        <v>0</v>
      </c>
      <c r="BH545" s="232">
        <f>IF(N545="sníž. přenesená",J545,0)</f>
        <v>0</v>
      </c>
      <c r="BI545" s="232">
        <f>IF(N545="nulová",J545,0)</f>
        <v>0</v>
      </c>
      <c r="BJ545" s="17" t="s">
        <v>81</v>
      </c>
      <c r="BK545" s="232">
        <f>ROUND(I545*H545,2)</f>
        <v>0</v>
      </c>
      <c r="BL545" s="17" t="s">
        <v>124</v>
      </c>
      <c r="BM545" s="231" t="s">
        <v>603</v>
      </c>
    </row>
    <row r="546" s="2" customFormat="1">
      <c r="A546" s="38"/>
      <c r="B546" s="39"/>
      <c r="C546" s="40"/>
      <c r="D546" s="233" t="s">
        <v>125</v>
      </c>
      <c r="E546" s="40"/>
      <c r="F546" s="234" t="s">
        <v>604</v>
      </c>
      <c r="G546" s="40"/>
      <c r="H546" s="40"/>
      <c r="I546" s="235"/>
      <c r="J546" s="40"/>
      <c r="K546" s="40"/>
      <c r="L546" s="44"/>
      <c r="M546" s="236"/>
      <c r="N546" s="237"/>
      <c r="O546" s="91"/>
      <c r="P546" s="91"/>
      <c r="Q546" s="91"/>
      <c r="R546" s="91"/>
      <c r="S546" s="91"/>
      <c r="T546" s="92"/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T546" s="17" t="s">
        <v>125</v>
      </c>
      <c r="AU546" s="17" t="s">
        <v>81</v>
      </c>
    </row>
    <row r="547" s="13" customFormat="1">
      <c r="A547" s="13"/>
      <c r="B547" s="243"/>
      <c r="C547" s="244"/>
      <c r="D547" s="233" t="s">
        <v>174</v>
      </c>
      <c r="E547" s="245" t="s">
        <v>1</v>
      </c>
      <c r="F547" s="246" t="s">
        <v>605</v>
      </c>
      <c r="G547" s="244"/>
      <c r="H547" s="245" t="s">
        <v>1</v>
      </c>
      <c r="I547" s="247"/>
      <c r="J547" s="244"/>
      <c r="K547" s="244"/>
      <c r="L547" s="248"/>
      <c r="M547" s="249"/>
      <c r="N547" s="250"/>
      <c r="O547" s="250"/>
      <c r="P547" s="250"/>
      <c r="Q547" s="250"/>
      <c r="R547" s="250"/>
      <c r="S547" s="250"/>
      <c r="T547" s="251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52" t="s">
        <v>174</v>
      </c>
      <c r="AU547" s="252" t="s">
        <v>81</v>
      </c>
      <c r="AV547" s="13" t="s">
        <v>81</v>
      </c>
      <c r="AW547" s="13" t="s">
        <v>30</v>
      </c>
      <c r="AX547" s="13" t="s">
        <v>73</v>
      </c>
      <c r="AY547" s="252" t="s">
        <v>117</v>
      </c>
    </row>
    <row r="548" s="13" customFormat="1">
      <c r="A548" s="13"/>
      <c r="B548" s="243"/>
      <c r="C548" s="244"/>
      <c r="D548" s="233" t="s">
        <v>174</v>
      </c>
      <c r="E548" s="245" t="s">
        <v>1</v>
      </c>
      <c r="F548" s="246" t="s">
        <v>606</v>
      </c>
      <c r="G548" s="244"/>
      <c r="H548" s="245" t="s">
        <v>1</v>
      </c>
      <c r="I548" s="247"/>
      <c r="J548" s="244"/>
      <c r="K548" s="244"/>
      <c r="L548" s="248"/>
      <c r="M548" s="249"/>
      <c r="N548" s="250"/>
      <c r="O548" s="250"/>
      <c r="P548" s="250"/>
      <c r="Q548" s="250"/>
      <c r="R548" s="250"/>
      <c r="S548" s="250"/>
      <c r="T548" s="251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52" t="s">
        <v>174</v>
      </c>
      <c r="AU548" s="252" t="s">
        <v>81</v>
      </c>
      <c r="AV548" s="13" t="s">
        <v>81</v>
      </c>
      <c r="AW548" s="13" t="s">
        <v>30</v>
      </c>
      <c r="AX548" s="13" t="s">
        <v>73</v>
      </c>
      <c r="AY548" s="252" t="s">
        <v>117</v>
      </c>
    </row>
    <row r="549" s="14" customFormat="1">
      <c r="A549" s="14"/>
      <c r="B549" s="253"/>
      <c r="C549" s="254"/>
      <c r="D549" s="233" t="s">
        <v>174</v>
      </c>
      <c r="E549" s="255" t="s">
        <v>1</v>
      </c>
      <c r="F549" s="256" t="s">
        <v>607</v>
      </c>
      <c r="G549" s="254"/>
      <c r="H549" s="257">
        <v>7.4400000000000004</v>
      </c>
      <c r="I549" s="258"/>
      <c r="J549" s="254"/>
      <c r="K549" s="254"/>
      <c r="L549" s="259"/>
      <c r="M549" s="260"/>
      <c r="N549" s="261"/>
      <c r="O549" s="261"/>
      <c r="P549" s="261"/>
      <c r="Q549" s="261"/>
      <c r="R549" s="261"/>
      <c r="S549" s="261"/>
      <c r="T549" s="262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63" t="s">
        <v>174</v>
      </c>
      <c r="AU549" s="263" t="s">
        <v>81</v>
      </c>
      <c r="AV549" s="14" t="s">
        <v>83</v>
      </c>
      <c r="AW549" s="14" t="s">
        <v>30</v>
      </c>
      <c r="AX549" s="14" t="s">
        <v>73</v>
      </c>
      <c r="AY549" s="263" t="s">
        <v>117</v>
      </c>
    </row>
    <row r="550" s="13" customFormat="1">
      <c r="A550" s="13"/>
      <c r="B550" s="243"/>
      <c r="C550" s="244"/>
      <c r="D550" s="233" t="s">
        <v>174</v>
      </c>
      <c r="E550" s="245" t="s">
        <v>1</v>
      </c>
      <c r="F550" s="246" t="s">
        <v>608</v>
      </c>
      <c r="G550" s="244"/>
      <c r="H550" s="245" t="s">
        <v>1</v>
      </c>
      <c r="I550" s="247"/>
      <c r="J550" s="244"/>
      <c r="K550" s="244"/>
      <c r="L550" s="248"/>
      <c r="M550" s="249"/>
      <c r="N550" s="250"/>
      <c r="O550" s="250"/>
      <c r="P550" s="250"/>
      <c r="Q550" s="250"/>
      <c r="R550" s="250"/>
      <c r="S550" s="250"/>
      <c r="T550" s="251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52" t="s">
        <v>174</v>
      </c>
      <c r="AU550" s="252" t="s">
        <v>81</v>
      </c>
      <c r="AV550" s="13" t="s">
        <v>81</v>
      </c>
      <c r="AW550" s="13" t="s">
        <v>30</v>
      </c>
      <c r="AX550" s="13" t="s">
        <v>73</v>
      </c>
      <c r="AY550" s="252" t="s">
        <v>117</v>
      </c>
    </row>
    <row r="551" s="14" customFormat="1">
      <c r="A551" s="14"/>
      <c r="B551" s="253"/>
      <c r="C551" s="254"/>
      <c r="D551" s="233" t="s">
        <v>174</v>
      </c>
      <c r="E551" s="255" t="s">
        <v>1</v>
      </c>
      <c r="F551" s="256" t="s">
        <v>609</v>
      </c>
      <c r="G551" s="254"/>
      <c r="H551" s="257">
        <v>3.3159999999999998</v>
      </c>
      <c r="I551" s="258"/>
      <c r="J551" s="254"/>
      <c r="K551" s="254"/>
      <c r="L551" s="259"/>
      <c r="M551" s="260"/>
      <c r="N551" s="261"/>
      <c r="O551" s="261"/>
      <c r="P551" s="261"/>
      <c r="Q551" s="261"/>
      <c r="R551" s="261"/>
      <c r="S551" s="261"/>
      <c r="T551" s="262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63" t="s">
        <v>174</v>
      </c>
      <c r="AU551" s="263" t="s">
        <v>81</v>
      </c>
      <c r="AV551" s="14" t="s">
        <v>83</v>
      </c>
      <c r="AW551" s="14" t="s">
        <v>30</v>
      </c>
      <c r="AX551" s="14" t="s">
        <v>73</v>
      </c>
      <c r="AY551" s="263" t="s">
        <v>117</v>
      </c>
    </row>
    <row r="552" s="13" customFormat="1">
      <c r="A552" s="13"/>
      <c r="B552" s="243"/>
      <c r="C552" s="244"/>
      <c r="D552" s="233" t="s">
        <v>174</v>
      </c>
      <c r="E552" s="245" t="s">
        <v>1</v>
      </c>
      <c r="F552" s="246" t="s">
        <v>610</v>
      </c>
      <c r="G552" s="244"/>
      <c r="H552" s="245" t="s">
        <v>1</v>
      </c>
      <c r="I552" s="247"/>
      <c r="J552" s="244"/>
      <c r="K552" s="244"/>
      <c r="L552" s="248"/>
      <c r="M552" s="249"/>
      <c r="N552" s="250"/>
      <c r="O552" s="250"/>
      <c r="P552" s="250"/>
      <c r="Q552" s="250"/>
      <c r="R552" s="250"/>
      <c r="S552" s="250"/>
      <c r="T552" s="251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52" t="s">
        <v>174</v>
      </c>
      <c r="AU552" s="252" t="s">
        <v>81</v>
      </c>
      <c r="AV552" s="13" t="s">
        <v>81</v>
      </c>
      <c r="AW552" s="13" t="s">
        <v>30</v>
      </c>
      <c r="AX552" s="13" t="s">
        <v>73</v>
      </c>
      <c r="AY552" s="252" t="s">
        <v>117</v>
      </c>
    </row>
    <row r="553" s="14" customFormat="1">
      <c r="A553" s="14"/>
      <c r="B553" s="253"/>
      <c r="C553" s="254"/>
      <c r="D553" s="233" t="s">
        <v>174</v>
      </c>
      <c r="E553" s="255" t="s">
        <v>1</v>
      </c>
      <c r="F553" s="256" t="s">
        <v>611</v>
      </c>
      <c r="G553" s="254"/>
      <c r="H553" s="257">
        <v>2.1840000000000002</v>
      </c>
      <c r="I553" s="258"/>
      <c r="J553" s="254"/>
      <c r="K553" s="254"/>
      <c r="L553" s="259"/>
      <c r="M553" s="260"/>
      <c r="N553" s="261"/>
      <c r="O553" s="261"/>
      <c r="P553" s="261"/>
      <c r="Q553" s="261"/>
      <c r="R553" s="261"/>
      <c r="S553" s="261"/>
      <c r="T553" s="262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63" t="s">
        <v>174</v>
      </c>
      <c r="AU553" s="263" t="s">
        <v>81</v>
      </c>
      <c r="AV553" s="14" t="s">
        <v>83</v>
      </c>
      <c r="AW553" s="14" t="s">
        <v>30</v>
      </c>
      <c r="AX553" s="14" t="s">
        <v>73</v>
      </c>
      <c r="AY553" s="263" t="s">
        <v>117</v>
      </c>
    </row>
    <row r="554" s="15" customFormat="1">
      <c r="A554" s="15"/>
      <c r="B554" s="264"/>
      <c r="C554" s="265"/>
      <c r="D554" s="233" t="s">
        <v>174</v>
      </c>
      <c r="E554" s="266" t="s">
        <v>1</v>
      </c>
      <c r="F554" s="267" t="s">
        <v>179</v>
      </c>
      <c r="G554" s="265"/>
      <c r="H554" s="268">
        <v>12.940000000000001</v>
      </c>
      <c r="I554" s="269"/>
      <c r="J554" s="265"/>
      <c r="K554" s="265"/>
      <c r="L554" s="270"/>
      <c r="M554" s="271"/>
      <c r="N554" s="272"/>
      <c r="O554" s="272"/>
      <c r="P554" s="272"/>
      <c r="Q554" s="272"/>
      <c r="R554" s="272"/>
      <c r="S554" s="272"/>
      <c r="T554" s="273"/>
      <c r="U554" s="15"/>
      <c r="V554" s="15"/>
      <c r="W554" s="15"/>
      <c r="X554" s="15"/>
      <c r="Y554" s="15"/>
      <c r="Z554" s="15"/>
      <c r="AA554" s="15"/>
      <c r="AB554" s="15"/>
      <c r="AC554" s="15"/>
      <c r="AD554" s="15"/>
      <c r="AE554" s="15"/>
      <c r="AT554" s="274" t="s">
        <v>174</v>
      </c>
      <c r="AU554" s="274" t="s">
        <v>81</v>
      </c>
      <c r="AV554" s="15" t="s">
        <v>124</v>
      </c>
      <c r="AW554" s="15" t="s">
        <v>30</v>
      </c>
      <c r="AX554" s="15" t="s">
        <v>81</v>
      </c>
      <c r="AY554" s="274" t="s">
        <v>117</v>
      </c>
    </row>
    <row r="555" s="2" customFormat="1" ht="24.15" customHeight="1">
      <c r="A555" s="38"/>
      <c r="B555" s="39"/>
      <c r="C555" s="219" t="s">
        <v>612</v>
      </c>
      <c r="D555" s="219" t="s">
        <v>120</v>
      </c>
      <c r="E555" s="220" t="s">
        <v>613</v>
      </c>
      <c r="F555" s="221" t="s">
        <v>614</v>
      </c>
      <c r="G555" s="222" t="s">
        <v>182</v>
      </c>
      <c r="H555" s="223">
        <v>5.1630000000000003</v>
      </c>
      <c r="I555" s="224"/>
      <c r="J555" s="225">
        <f>ROUND(I555*H555,2)</f>
        <v>0</v>
      </c>
      <c r="K555" s="226"/>
      <c r="L555" s="44"/>
      <c r="M555" s="227" t="s">
        <v>1</v>
      </c>
      <c r="N555" s="228" t="s">
        <v>38</v>
      </c>
      <c r="O555" s="91"/>
      <c r="P555" s="229">
        <f>O555*H555</f>
        <v>0</v>
      </c>
      <c r="Q555" s="229">
        <v>0</v>
      </c>
      <c r="R555" s="229">
        <f>Q555*H555</f>
        <v>0</v>
      </c>
      <c r="S555" s="229">
        <v>0</v>
      </c>
      <c r="T555" s="230">
        <f>S555*H555</f>
        <v>0</v>
      </c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R555" s="231" t="s">
        <v>124</v>
      </c>
      <c r="AT555" s="231" t="s">
        <v>120</v>
      </c>
      <c r="AU555" s="231" t="s">
        <v>81</v>
      </c>
      <c r="AY555" s="17" t="s">
        <v>117</v>
      </c>
      <c r="BE555" s="232">
        <f>IF(N555="základní",J555,0)</f>
        <v>0</v>
      </c>
      <c r="BF555" s="232">
        <f>IF(N555="snížená",J555,0)</f>
        <v>0</v>
      </c>
      <c r="BG555" s="232">
        <f>IF(N555="zákl. přenesená",J555,0)</f>
        <v>0</v>
      </c>
      <c r="BH555" s="232">
        <f>IF(N555="sníž. přenesená",J555,0)</f>
        <v>0</v>
      </c>
      <c r="BI555" s="232">
        <f>IF(N555="nulová",J555,0)</f>
        <v>0</v>
      </c>
      <c r="BJ555" s="17" t="s">
        <v>81</v>
      </c>
      <c r="BK555" s="232">
        <f>ROUND(I555*H555,2)</f>
        <v>0</v>
      </c>
      <c r="BL555" s="17" t="s">
        <v>124</v>
      </c>
      <c r="BM555" s="231" t="s">
        <v>615</v>
      </c>
    </row>
    <row r="556" s="2" customFormat="1">
      <c r="A556" s="38"/>
      <c r="B556" s="39"/>
      <c r="C556" s="40"/>
      <c r="D556" s="233" t="s">
        <v>125</v>
      </c>
      <c r="E556" s="40"/>
      <c r="F556" s="234" t="s">
        <v>616</v>
      </c>
      <c r="G556" s="40"/>
      <c r="H556" s="40"/>
      <c r="I556" s="235"/>
      <c r="J556" s="40"/>
      <c r="K556" s="40"/>
      <c r="L556" s="44"/>
      <c r="M556" s="236"/>
      <c r="N556" s="237"/>
      <c r="O556" s="91"/>
      <c r="P556" s="91"/>
      <c r="Q556" s="91"/>
      <c r="R556" s="91"/>
      <c r="S556" s="91"/>
      <c r="T556" s="92"/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T556" s="17" t="s">
        <v>125</v>
      </c>
      <c r="AU556" s="17" t="s">
        <v>81</v>
      </c>
    </row>
    <row r="557" s="13" customFormat="1">
      <c r="A557" s="13"/>
      <c r="B557" s="243"/>
      <c r="C557" s="244"/>
      <c r="D557" s="233" t="s">
        <v>174</v>
      </c>
      <c r="E557" s="245" t="s">
        <v>1</v>
      </c>
      <c r="F557" s="246" t="s">
        <v>617</v>
      </c>
      <c r="G557" s="244"/>
      <c r="H557" s="245" t="s">
        <v>1</v>
      </c>
      <c r="I557" s="247"/>
      <c r="J557" s="244"/>
      <c r="K557" s="244"/>
      <c r="L557" s="248"/>
      <c r="M557" s="249"/>
      <c r="N557" s="250"/>
      <c r="O557" s="250"/>
      <c r="P557" s="250"/>
      <c r="Q557" s="250"/>
      <c r="R557" s="250"/>
      <c r="S557" s="250"/>
      <c r="T557" s="251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52" t="s">
        <v>174</v>
      </c>
      <c r="AU557" s="252" t="s">
        <v>81</v>
      </c>
      <c r="AV557" s="13" t="s">
        <v>81</v>
      </c>
      <c r="AW557" s="13" t="s">
        <v>30</v>
      </c>
      <c r="AX557" s="13" t="s">
        <v>73</v>
      </c>
      <c r="AY557" s="252" t="s">
        <v>117</v>
      </c>
    </row>
    <row r="558" s="13" customFormat="1">
      <c r="A558" s="13"/>
      <c r="B558" s="243"/>
      <c r="C558" s="244"/>
      <c r="D558" s="233" t="s">
        <v>174</v>
      </c>
      <c r="E558" s="245" t="s">
        <v>1</v>
      </c>
      <c r="F558" s="246" t="s">
        <v>606</v>
      </c>
      <c r="G558" s="244"/>
      <c r="H558" s="245" t="s">
        <v>1</v>
      </c>
      <c r="I558" s="247"/>
      <c r="J558" s="244"/>
      <c r="K558" s="244"/>
      <c r="L558" s="248"/>
      <c r="M558" s="249"/>
      <c r="N558" s="250"/>
      <c r="O558" s="250"/>
      <c r="P558" s="250"/>
      <c r="Q558" s="250"/>
      <c r="R558" s="250"/>
      <c r="S558" s="250"/>
      <c r="T558" s="251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52" t="s">
        <v>174</v>
      </c>
      <c r="AU558" s="252" t="s">
        <v>81</v>
      </c>
      <c r="AV558" s="13" t="s">
        <v>81</v>
      </c>
      <c r="AW558" s="13" t="s">
        <v>30</v>
      </c>
      <c r="AX558" s="13" t="s">
        <v>73</v>
      </c>
      <c r="AY558" s="252" t="s">
        <v>117</v>
      </c>
    </row>
    <row r="559" s="14" customFormat="1">
      <c r="A559" s="14"/>
      <c r="B559" s="253"/>
      <c r="C559" s="254"/>
      <c r="D559" s="233" t="s">
        <v>174</v>
      </c>
      <c r="E559" s="255" t="s">
        <v>1</v>
      </c>
      <c r="F559" s="256" t="s">
        <v>618</v>
      </c>
      <c r="G559" s="254"/>
      <c r="H559" s="257">
        <v>2.2799999999999998</v>
      </c>
      <c r="I559" s="258"/>
      <c r="J559" s="254"/>
      <c r="K559" s="254"/>
      <c r="L559" s="259"/>
      <c r="M559" s="260"/>
      <c r="N559" s="261"/>
      <c r="O559" s="261"/>
      <c r="P559" s="261"/>
      <c r="Q559" s="261"/>
      <c r="R559" s="261"/>
      <c r="S559" s="261"/>
      <c r="T559" s="262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63" t="s">
        <v>174</v>
      </c>
      <c r="AU559" s="263" t="s">
        <v>81</v>
      </c>
      <c r="AV559" s="14" t="s">
        <v>83</v>
      </c>
      <c r="AW559" s="14" t="s">
        <v>30</v>
      </c>
      <c r="AX559" s="14" t="s">
        <v>73</v>
      </c>
      <c r="AY559" s="263" t="s">
        <v>117</v>
      </c>
    </row>
    <row r="560" s="13" customFormat="1">
      <c r="A560" s="13"/>
      <c r="B560" s="243"/>
      <c r="C560" s="244"/>
      <c r="D560" s="233" t="s">
        <v>174</v>
      </c>
      <c r="E560" s="245" t="s">
        <v>1</v>
      </c>
      <c r="F560" s="246" t="s">
        <v>608</v>
      </c>
      <c r="G560" s="244"/>
      <c r="H560" s="245" t="s">
        <v>1</v>
      </c>
      <c r="I560" s="247"/>
      <c r="J560" s="244"/>
      <c r="K560" s="244"/>
      <c r="L560" s="248"/>
      <c r="M560" s="249"/>
      <c r="N560" s="250"/>
      <c r="O560" s="250"/>
      <c r="P560" s="250"/>
      <c r="Q560" s="250"/>
      <c r="R560" s="250"/>
      <c r="S560" s="250"/>
      <c r="T560" s="251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52" t="s">
        <v>174</v>
      </c>
      <c r="AU560" s="252" t="s">
        <v>81</v>
      </c>
      <c r="AV560" s="13" t="s">
        <v>81</v>
      </c>
      <c r="AW560" s="13" t="s">
        <v>30</v>
      </c>
      <c r="AX560" s="13" t="s">
        <v>73</v>
      </c>
      <c r="AY560" s="252" t="s">
        <v>117</v>
      </c>
    </row>
    <row r="561" s="14" customFormat="1">
      <c r="A561" s="14"/>
      <c r="B561" s="253"/>
      <c r="C561" s="254"/>
      <c r="D561" s="233" t="s">
        <v>174</v>
      </c>
      <c r="E561" s="255" t="s">
        <v>1</v>
      </c>
      <c r="F561" s="256" t="s">
        <v>619</v>
      </c>
      <c r="G561" s="254"/>
      <c r="H561" s="257">
        <v>1.167</v>
      </c>
      <c r="I561" s="258"/>
      <c r="J561" s="254"/>
      <c r="K561" s="254"/>
      <c r="L561" s="259"/>
      <c r="M561" s="260"/>
      <c r="N561" s="261"/>
      <c r="O561" s="261"/>
      <c r="P561" s="261"/>
      <c r="Q561" s="261"/>
      <c r="R561" s="261"/>
      <c r="S561" s="261"/>
      <c r="T561" s="262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63" t="s">
        <v>174</v>
      </c>
      <c r="AU561" s="263" t="s">
        <v>81</v>
      </c>
      <c r="AV561" s="14" t="s">
        <v>83</v>
      </c>
      <c r="AW561" s="14" t="s">
        <v>30</v>
      </c>
      <c r="AX561" s="14" t="s">
        <v>73</v>
      </c>
      <c r="AY561" s="263" t="s">
        <v>117</v>
      </c>
    </row>
    <row r="562" s="13" customFormat="1">
      <c r="A562" s="13"/>
      <c r="B562" s="243"/>
      <c r="C562" s="244"/>
      <c r="D562" s="233" t="s">
        <v>174</v>
      </c>
      <c r="E562" s="245" t="s">
        <v>1</v>
      </c>
      <c r="F562" s="246" t="s">
        <v>610</v>
      </c>
      <c r="G562" s="244"/>
      <c r="H562" s="245" t="s">
        <v>1</v>
      </c>
      <c r="I562" s="247"/>
      <c r="J562" s="244"/>
      <c r="K562" s="244"/>
      <c r="L562" s="248"/>
      <c r="M562" s="249"/>
      <c r="N562" s="250"/>
      <c r="O562" s="250"/>
      <c r="P562" s="250"/>
      <c r="Q562" s="250"/>
      <c r="R562" s="250"/>
      <c r="S562" s="250"/>
      <c r="T562" s="251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52" t="s">
        <v>174</v>
      </c>
      <c r="AU562" s="252" t="s">
        <v>81</v>
      </c>
      <c r="AV562" s="13" t="s">
        <v>81</v>
      </c>
      <c r="AW562" s="13" t="s">
        <v>30</v>
      </c>
      <c r="AX562" s="13" t="s">
        <v>73</v>
      </c>
      <c r="AY562" s="252" t="s">
        <v>117</v>
      </c>
    </row>
    <row r="563" s="14" customFormat="1">
      <c r="A563" s="14"/>
      <c r="B563" s="253"/>
      <c r="C563" s="254"/>
      <c r="D563" s="233" t="s">
        <v>174</v>
      </c>
      <c r="E563" s="255" t="s">
        <v>1</v>
      </c>
      <c r="F563" s="256" t="s">
        <v>620</v>
      </c>
      <c r="G563" s="254"/>
      <c r="H563" s="257">
        <v>1.716</v>
      </c>
      <c r="I563" s="258"/>
      <c r="J563" s="254"/>
      <c r="K563" s="254"/>
      <c r="L563" s="259"/>
      <c r="M563" s="260"/>
      <c r="N563" s="261"/>
      <c r="O563" s="261"/>
      <c r="P563" s="261"/>
      <c r="Q563" s="261"/>
      <c r="R563" s="261"/>
      <c r="S563" s="261"/>
      <c r="T563" s="262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63" t="s">
        <v>174</v>
      </c>
      <c r="AU563" s="263" t="s">
        <v>81</v>
      </c>
      <c r="AV563" s="14" t="s">
        <v>83</v>
      </c>
      <c r="AW563" s="14" t="s">
        <v>30</v>
      </c>
      <c r="AX563" s="14" t="s">
        <v>73</v>
      </c>
      <c r="AY563" s="263" t="s">
        <v>117</v>
      </c>
    </row>
    <row r="564" s="15" customFormat="1">
      <c r="A564" s="15"/>
      <c r="B564" s="264"/>
      <c r="C564" s="265"/>
      <c r="D564" s="233" t="s">
        <v>174</v>
      </c>
      <c r="E564" s="266" t="s">
        <v>1</v>
      </c>
      <c r="F564" s="267" t="s">
        <v>179</v>
      </c>
      <c r="G564" s="265"/>
      <c r="H564" s="268">
        <v>5.1630000000000003</v>
      </c>
      <c r="I564" s="269"/>
      <c r="J564" s="265"/>
      <c r="K564" s="265"/>
      <c r="L564" s="270"/>
      <c r="M564" s="271"/>
      <c r="N564" s="272"/>
      <c r="O564" s="272"/>
      <c r="P564" s="272"/>
      <c r="Q564" s="272"/>
      <c r="R564" s="272"/>
      <c r="S564" s="272"/>
      <c r="T564" s="273"/>
      <c r="U564" s="15"/>
      <c r="V564" s="15"/>
      <c r="W564" s="15"/>
      <c r="X564" s="15"/>
      <c r="Y564" s="15"/>
      <c r="Z564" s="15"/>
      <c r="AA564" s="15"/>
      <c r="AB564" s="15"/>
      <c r="AC564" s="15"/>
      <c r="AD564" s="15"/>
      <c r="AE564" s="15"/>
      <c r="AT564" s="274" t="s">
        <v>174</v>
      </c>
      <c r="AU564" s="274" t="s">
        <v>81</v>
      </c>
      <c r="AV564" s="15" t="s">
        <v>124</v>
      </c>
      <c r="AW564" s="15" t="s">
        <v>30</v>
      </c>
      <c r="AX564" s="15" t="s">
        <v>81</v>
      </c>
      <c r="AY564" s="274" t="s">
        <v>117</v>
      </c>
    </row>
    <row r="565" s="2" customFormat="1" ht="24.15" customHeight="1">
      <c r="A565" s="38"/>
      <c r="B565" s="39"/>
      <c r="C565" s="219" t="s">
        <v>411</v>
      </c>
      <c r="D565" s="219" t="s">
        <v>120</v>
      </c>
      <c r="E565" s="220" t="s">
        <v>621</v>
      </c>
      <c r="F565" s="221" t="s">
        <v>622</v>
      </c>
      <c r="G565" s="222" t="s">
        <v>182</v>
      </c>
      <c r="H565" s="223">
        <v>10.205</v>
      </c>
      <c r="I565" s="224"/>
      <c r="J565" s="225">
        <f>ROUND(I565*H565,2)</f>
        <v>0</v>
      </c>
      <c r="K565" s="226"/>
      <c r="L565" s="44"/>
      <c r="M565" s="227" t="s">
        <v>1</v>
      </c>
      <c r="N565" s="228" t="s">
        <v>38</v>
      </c>
      <c r="O565" s="91"/>
      <c r="P565" s="229">
        <f>O565*H565</f>
        <v>0</v>
      </c>
      <c r="Q565" s="229">
        <v>0</v>
      </c>
      <c r="R565" s="229">
        <f>Q565*H565</f>
        <v>0</v>
      </c>
      <c r="S565" s="229">
        <v>0</v>
      </c>
      <c r="T565" s="230">
        <f>S565*H565</f>
        <v>0</v>
      </c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R565" s="231" t="s">
        <v>124</v>
      </c>
      <c r="AT565" s="231" t="s">
        <v>120</v>
      </c>
      <c r="AU565" s="231" t="s">
        <v>81</v>
      </c>
      <c r="AY565" s="17" t="s">
        <v>117</v>
      </c>
      <c r="BE565" s="232">
        <f>IF(N565="základní",J565,0)</f>
        <v>0</v>
      </c>
      <c r="BF565" s="232">
        <f>IF(N565="snížená",J565,0)</f>
        <v>0</v>
      </c>
      <c r="BG565" s="232">
        <f>IF(N565="zákl. přenesená",J565,0)</f>
        <v>0</v>
      </c>
      <c r="BH565" s="232">
        <f>IF(N565="sníž. přenesená",J565,0)</f>
        <v>0</v>
      </c>
      <c r="BI565" s="232">
        <f>IF(N565="nulová",J565,0)</f>
        <v>0</v>
      </c>
      <c r="BJ565" s="17" t="s">
        <v>81</v>
      </c>
      <c r="BK565" s="232">
        <f>ROUND(I565*H565,2)</f>
        <v>0</v>
      </c>
      <c r="BL565" s="17" t="s">
        <v>124</v>
      </c>
      <c r="BM565" s="231" t="s">
        <v>623</v>
      </c>
    </row>
    <row r="566" s="2" customFormat="1">
      <c r="A566" s="38"/>
      <c r="B566" s="39"/>
      <c r="C566" s="40"/>
      <c r="D566" s="233" t="s">
        <v>125</v>
      </c>
      <c r="E566" s="40"/>
      <c r="F566" s="234" t="s">
        <v>622</v>
      </c>
      <c r="G566" s="40"/>
      <c r="H566" s="40"/>
      <c r="I566" s="235"/>
      <c r="J566" s="40"/>
      <c r="K566" s="40"/>
      <c r="L566" s="44"/>
      <c r="M566" s="236"/>
      <c r="N566" s="237"/>
      <c r="O566" s="91"/>
      <c r="P566" s="91"/>
      <c r="Q566" s="91"/>
      <c r="R566" s="91"/>
      <c r="S566" s="91"/>
      <c r="T566" s="92"/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T566" s="17" t="s">
        <v>125</v>
      </c>
      <c r="AU566" s="17" t="s">
        <v>81</v>
      </c>
    </row>
    <row r="567" s="13" customFormat="1">
      <c r="A567" s="13"/>
      <c r="B567" s="243"/>
      <c r="C567" s="244"/>
      <c r="D567" s="233" t="s">
        <v>174</v>
      </c>
      <c r="E567" s="245" t="s">
        <v>1</v>
      </c>
      <c r="F567" s="246" t="s">
        <v>624</v>
      </c>
      <c r="G567" s="244"/>
      <c r="H567" s="245" t="s">
        <v>1</v>
      </c>
      <c r="I567" s="247"/>
      <c r="J567" s="244"/>
      <c r="K567" s="244"/>
      <c r="L567" s="248"/>
      <c r="M567" s="249"/>
      <c r="N567" s="250"/>
      <c r="O567" s="250"/>
      <c r="P567" s="250"/>
      <c r="Q567" s="250"/>
      <c r="R567" s="250"/>
      <c r="S567" s="250"/>
      <c r="T567" s="251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52" t="s">
        <v>174</v>
      </c>
      <c r="AU567" s="252" t="s">
        <v>81</v>
      </c>
      <c r="AV567" s="13" t="s">
        <v>81</v>
      </c>
      <c r="AW567" s="13" t="s">
        <v>30</v>
      </c>
      <c r="AX567" s="13" t="s">
        <v>73</v>
      </c>
      <c r="AY567" s="252" t="s">
        <v>117</v>
      </c>
    </row>
    <row r="568" s="14" customFormat="1">
      <c r="A568" s="14"/>
      <c r="B568" s="253"/>
      <c r="C568" s="254"/>
      <c r="D568" s="233" t="s">
        <v>174</v>
      </c>
      <c r="E568" s="255" t="s">
        <v>1</v>
      </c>
      <c r="F568" s="256" t="s">
        <v>625</v>
      </c>
      <c r="G568" s="254"/>
      <c r="H568" s="257">
        <v>9.1059999999999999</v>
      </c>
      <c r="I568" s="258"/>
      <c r="J568" s="254"/>
      <c r="K568" s="254"/>
      <c r="L568" s="259"/>
      <c r="M568" s="260"/>
      <c r="N568" s="261"/>
      <c r="O568" s="261"/>
      <c r="P568" s="261"/>
      <c r="Q568" s="261"/>
      <c r="R568" s="261"/>
      <c r="S568" s="261"/>
      <c r="T568" s="262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63" t="s">
        <v>174</v>
      </c>
      <c r="AU568" s="263" t="s">
        <v>81</v>
      </c>
      <c r="AV568" s="14" t="s">
        <v>83</v>
      </c>
      <c r="AW568" s="14" t="s">
        <v>30</v>
      </c>
      <c r="AX568" s="14" t="s">
        <v>73</v>
      </c>
      <c r="AY568" s="263" t="s">
        <v>117</v>
      </c>
    </row>
    <row r="569" s="14" customFormat="1">
      <c r="A569" s="14"/>
      <c r="B569" s="253"/>
      <c r="C569" s="254"/>
      <c r="D569" s="233" t="s">
        <v>174</v>
      </c>
      <c r="E569" s="255" t="s">
        <v>1</v>
      </c>
      <c r="F569" s="256" t="s">
        <v>626</v>
      </c>
      <c r="G569" s="254"/>
      <c r="H569" s="257">
        <v>1.099</v>
      </c>
      <c r="I569" s="258"/>
      <c r="J569" s="254"/>
      <c r="K569" s="254"/>
      <c r="L569" s="259"/>
      <c r="M569" s="260"/>
      <c r="N569" s="261"/>
      <c r="O569" s="261"/>
      <c r="P569" s="261"/>
      <c r="Q569" s="261"/>
      <c r="R569" s="261"/>
      <c r="S569" s="261"/>
      <c r="T569" s="262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63" t="s">
        <v>174</v>
      </c>
      <c r="AU569" s="263" t="s">
        <v>81</v>
      </c>
      <c r="AV569" s="14" t="s">
        <v>83</v>
      </c>
      <c r="AW569" s="14" t="s">
        <v>30</v>
      </c>
      <c r="AX569" s="14" t="s">
        <v>73</v>
      </c>
      <c r="AY569" s="263" t="s">
        <v>117</v>
      </c>
    </row>
    <row r="570" s="15" customFormat="1">
      <c r="A570" s="15"/>
      <c r="B570" s="264"/>
      <c r="C570" s="265"/>
      <c r="D570" s="233" t="s">
        <v>174</v>
      </c>
      <c r="E570" s="266" t="s">
        <v>1</v>
      </c>
      <c r="F570" s="267" t="s">
        <v>179</v>
      </c>
      <c r="G570" s="265"/>
      <c r="H570" s="268">
        <v>10.205</v>
      </c>
      <c r="I570" s="269"/>
      <c r="J570" s="265"/>
      <c r="K570" s="265"/>
      <c r="L570" s="270"/>
      <c r="M570" s="271"/>
      <c r="N570" s="272"/>
      <c r="O570" s="272"/>
      <c r="P570" s="272"/>
      <c r="Q570" s="272"/>
      <c r="R570" s="272"/>
      <c r="S570" s="272"/>
      <c r="T570" s="273"/>
      <c r="U570" s="15"/>
      <c r="V570" s="15"/>
      <c r="W570" s="15"/>
      <c r="X570" s="15"/>
      <c r="Y570" s="15"/>
      <c r="Z570" s="15"/>
      <c r="AA570" s="15"/>
      <c r="AB570" s="15"/>
      <c r="AC570" s="15"/>
      <c r="AD570" s="15"/>
      <c r="AE570" s="15"/>
      <c r="AT570" s="274" t="s">
        <v>174</v>
      </c>
      <c r="AU570" s="274" t="s">
        <v>81</v>
      </c>
      <c r="AV570" s="15" t="s">
        <v>124</v>
      </c>
      <c r="AW570" s="15" t="s">
        <v>30</v>
      </c>
      <c r="AX570" s="15" t="s">
        <v>81</v>
      </c>
      <c r="AY570" s="274" t="s">
        <v>117</v>
      </c>
    </row>
    <row r="571" s="2" customFormat="1" ht="14.4" customHeight="1">
      <c r="A571" s="38"/>
      <c r="B571" s="39"/>
      <c r="C571" s="219" t="s">
        <v>627</v>
      </c>
      <c r="D571" s="219" t="s">
        <v>120</v>
      </c>
      <c r="E571" s="220" t="s">
        <v>628</v>
      </c>
      <c r="F571" s="221" t="s">
        <v>629</v>
      </c>
      <c r="G571" s="222" t="s">
        <v>265</v>
      </c>
      <c r="H571" s="223">
        <v>3</v>
      </c>
      <c r="I571" s="224"/>
      <c r="J571" s="225">
        <f>ROUND(I571*H571,2)</f>
        <v>0</v>
      </c>
      <c r="K571" s="226"/>
      <c r="L571" s="44"/>
      <c r="M571" s="227" t="s">
        <v>1</v>
      </c>
      <c r="N571" s="228" t="s">
        <v>38</v>
      </c>
      <c r="O571" s="91"/>
      <c r="P571" s="229">
        <f>O571*H571</f>
        <v>0</v>
      </c>
      <c r="Q571" s="229">
        <v>0</v>
      </c>
      <c r="R571" s="229">
        <f>Q571*H571</f>
        <v>0</v>
      </c>
      <c r="S571" s="229">
        <v>0</v>
      </c>
      <c r="T571" s="230">
        <f>S571*H571</f>
        <v>0</v>
      </c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R571" s="231" t="s">
        <v>124</v>
      </c>
      <c r="AT571" s="231" t="s">
        <v>120</v>
      </c>
      <c r="AU571" s="231" t="s">
        <v>81</v>
      </c>
      <c r="AY571" s="17" t="s">
        <v>117</v>
      </c>
      <c r="BE571" s="232">
        <f>IF(N571="základní",J571,0)</f>
        <v>0</v>
      </c>
      <c r="BF571" s="232">
        <f>IF(N571="snížená",J571,0)</f>
        <v>0</v>
      </c>
      <c r="BG571" s="232">
        <f>IF(N571="zákl. přenesená",J571,0)</f>
        <v>0</v>
      </c>
      <c r="BH571" s="232">
        <f>IF(N571="sníž. přenesená",J571,0)</f>
        <v>0</v>
      </c>
      <c r="BI571" s="232">
        <f>IF(N571="nulová",J571,0)</f>
        <v>0</v>
      </c>
      <c r="BJ571" s="17" t="s">
        <v>81</v>
      </c>
      <c r="BK571" s="232">
        <f>ROUND(I571*H571,2)</f>
        <v>0</v>
      </c>
      <c r="BL571" s="17" t="s">
        <v>124</v>
      </c>
      <c r="BM571" s="231" t="s">
        <v>630</v>
      </c>
    </row>
    <row r="572" s="2" customFormat="1">
      <c r="A572" s="38"/>
      <c r="B572" s="39"/>
      <c r="C572" s="40"/>
      <c r="D572" s="233" t="s">
        <v>125</v>
      </c>
      <c r="E572" s="40"/>
      <c r="F572" s="234" t="s">
        <v>631</v>
      </c>
      <c r="G572" s="40"/>
      <c r="H572" s="40"/>
      <c r="I572" s="235"/>
      <c r="J572" s="40"/>
      <c r="K572" s="40"/>
      <c r="L572" s="44"/>
      <c r="M572" s="236"/>
      <c r="N572" s="237"/>
      <c r="O572" s="91"/>
      <c r="P572" s="91"/>
      <c r="Q572" s="91"/>
      <c r="R572" s="91"/>
      <c r="S572" s="91"/>
      <c r="T572" s="92"/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  <c r="AE572" s="38"/>
      <c r="AT572" s="17" t="s">
        <v>125</v>
      </c>
      <c r="AU572" s="17" t="s">
        <v>81</v>
      </c>
    </row>
    <row r="573" s="2" customFormat="1" ht="14.4" customHeight="1">
      <c r="A573" s="38"/>
      <c r="B573" s="39"/>
      <c r="C573" s="275" t="s">
        <v>415</v>
      </c>
      <c r="D573" s="275" t="s">
        <v>208</v>
      </c>
      <c r="E573" s="276" t="s">
        <v>632</v>
      </c>
      <c r="F573" s="277" t="s">
        <v>633</v>
      </c>
      <c r="G573" s="278" t="s">
        <v>265</v>
      </c>
      <c r="H573" s="279">
        <v>3</v>
      </c>
      <c r="I573" s="280"/>
      <c r="J573" s="281">
        <f>ROUND(I573*H573,2)</f>
        <v>0</v>
      </c>
      <c r="K573" s="282"/>
      <c r="L573" s="283"/>
      <c r="M573" s="284" t="s">
        <v>1</v>
      </c>
      <c r="N573" s="285" t="s">
        <v>38</v>
      </c>
      <c r="O573" s="91"/>
      <c r="P573" s="229">
        <f>O573*H573</f>
        <v>0</v>
      </c>
      <c r="Q573" s="229">
        <v>0</v>
      </c>
      <c r="R573" s="229">
        <f>Q573*H573</f>
        <v>0</v>
      </c>
      <c r="S573" s="229">
        <v>0</v>
      </c>
      <c r="T573" s="230">
        <f>S573*H573</f>
        <v>0</v>
      </c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R573" s="231" t="s">
        <v>136</v>
      </c>
      <c r="AT573" s="231" t="s">
        <v>208</v>
      </c>
      <c r="AU573" s="231" t="s">
        <v>81</v>
      </c>
      <c r="AY573" s="17" t="s">
        <v>117</v>
      </c>
      <c r="BE573" s="232">
        <f>IF(N573="základní",J573,0)</f>
        <v>0</v>
      </c>
      <c r="BF573" s="232">
        <f>IF(N573="snížená",J573,0)</f>
        <v>0</v>
      </c>
      <c r="BG573" s="232">
        <f>IF(N573="zákl. přenesená",J573,0)</f>
        <v>0</v>
      </c>
      <c r="BH573" s="232">
        <f>IF(N573="sníž. přenesená",J573,0)</f>
        <v>0</v>
      </c>
      <c r="BI573" s="232">
        <f>IF(N573="nulová",J573,0)</f>
        <v>0</v>
      </c>
      <c r="BJ573" s="17" t="s">
        <v>81</v>
      </c>
      <c r="BK573" s="232">
        <f>ROUND(I573*H573,2)</f>
        <v>0</v>
      </c>
      <c r="BL573" s="17" t="s">
        <v>124</v>
      </c>
      <c r="BM573" s="231" t="s">
        <v>634</v>
      </c>
    </row>
    <row r="574" s="2" customFormat="1">
      <c r="A574" s="38"/>
      <c r="B574" s="39"/>
      <c r="C574" s="40"/>
      <c r="D574" s="233" t="s">
        <v>125</v>
      </c>
      <c r="E574" s="40"/>
      <c r="F574" s="234" t="s">
        <v>633</v>
      </c>
      <c r="G574" s="40"/>
      <c r="H574" s="40"/>
      <c r="I574" s="235"/>
      <c r="J574" s="40"/>
      <c r="K574" s="40"/>
      <c r="L574" s="44"/>
      <c r="M574" s="236"/>
      <c r="N574" s="237"/>
      <c r="O574" s="91"/>
      <c r="P574" s="91"/>
      <c r="Q574" s="91"/>
      <c r="R574" s="91"/>
      <c r="S574" s="91"/>
      <c r="T574" s="92"/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  <c r="AT574" s="17" t="s">
        <v>125</v>
      </c>
      <c r="AU574" s="17" t="s">
        <v>81</v>
      </c>
    </row>
    <row r="575" s="2" customFormat="1" ht="14.4" customHeight="1">
      <c r="A575" s="38"/>
      <c r="B575" s="39"/>
      <c r="C575" s="219" t="s">
        <v>635</v>
      </c>
      <c r="D575" s="219" t="s">
        <v>120</v>
      </c>
      <c r="E575" s="220" t="s">
        <v>636</v>
      </c>
      <c r="F575" s="221" t="s">
        <v>637</v>
      </c>
      <c r="G575" s="222" t="s">
        <v>265</v>
      </c>
      <c r="H575" s="223">
        <v>1</v>
      </c>
      <c r="I575" s="224"/>
      <c r="J575" s="225">
        <f>ROUND(I575*H575,2)</f>
        <v>0</v>
      </c>
      <c r="K575" s="226"/>
      <c r="L575" s="44"/>
      <c r="M575" s="227" t="s">
        <v>1</v>
      </c>
      <c r="N575" s="228" t="s">
        <v>38</v>
      </c>
      <c r="O575" s="91"/>
      <c r="P575" s="229">
        <f>O575*H575</f>
        <v>0</v>
      </c>
      <c r="Q575" s="229">
        <v>0</v>
      </c>
      <c r="R575" s="229">
        <f>Q575*H575</f>
        <v>0</v>
      </c>
      <c r="S575" s="229">
        <v>0</v>
      </c>
      <c r="T575" s="230">
        <f>S575*H575</f>
        <v>0</v>
      </c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R575" s="231" t="s">
        <v>124</v>
      </c>
      <c r="AT575" s="231" t="s">
        <v>120</v>
      </c>
      <c r="AU575" s="231" t="s">
        <v>81</v>
      </c>
      <c r="AY575" s="17" t="s">
        <v>117</v>
      </c>
      <c r="BE575" s="232">
        <f>IF(N575="základní",J575,0)</f>
        <v>0</v>
      </c>
      <c r="BF575" s="232">
        <f>IF(N575="snížená",J575,0)</f>
        <v>0</v>
      </c>
      <c r="BG575" s="232">
        <f>IF(N575="zákl. přenesená",J575,0)</f>
        <v>0</v>
      </c>
      <c r="BH575" s="232">
        <f>IF(N575="sníž. přenesená",J575,0)</f>
        <v>0</v>
      </c>
      <c r="BI575" s="232">
        <f>IF(N575="nulová",J575,0)</f>
        <v>0</v>
      </c>
      <c r="BJ575" s="17" t="s">
        <v>81</v>
      </c>
      <c r="BK575" s="232">
        <f>ROUND(I575*H575,2)</f>
        <v>0</v>
      </c>
      <c r="BL575" s="17" t="s">
        <v>124</v>
      </c>
      <c r="BM575" s="231" t="s">
        <v>638</v>
      </c>
    </row>
    <row r="576" s="2" customFormat="1">
      <c r="A576" s="38"/>
      <c r="B576" s="39"/>
      <c r="C576" s="40"/>
      <c r="D576" s="233" t="s">
        <v>125</v>
      </c>
      <c r="E576" s="40"/>
      <c r="F576" s="234" t="s">
        <v>639</v>
      </c>
      <c r="G576" s="40"/>
      <c r="H576" s="40"/>
      <c r="I576" s="235"/>
      <c r="J576" s="40"/>
      <c r="K576" s="40"/>
      <c r="L576" s="44"/>
      <c r="M576" s="236"/>
      <c r="N576" s="237"/>
      <c r="O576" s="91"/>
      <c r="P576" s="91"/>
      <c r="Q576" s="91"/>
      <c r="R576" s="91"/>
      <c r="S576" s="91"/>
      <c r="T576" s="92"/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T576" s="17" t="s">
        <v>125</v>
      </c>
      <c r="AU576" s="17" t="s">
        <v>81</v>
      </c>
    </row>
    <row r="577" s="2" customFormat="1" ht="14.4" customHeight="1">
      <c r="A577" s="38"/>
      <c r="B577" s="39"/>
      <c r="C577" s="275" t="s">
        <v>424</v>
      </c>
      <c r="D577" s="275" t="s">
        <v>208</v>
      </c>
      <c r="E577" s="276" t="s">
        <v>640</v>
      </c>
      <c r="F577" s="277" t="s">
        <v>641</v>
      </c>
      <c r="G577" s="278" t="s">
        <v>265</v>
      </c>
      <c r="H577" s="279">
        <v>1</v>
      </c>
      <c r="I577" s="280"/>
      <c r="J577" s="281">
        <f>ROUND(I577*H577,2)</f>
        <v>0</v>
      </c>
      <c r="K577" s="282"/>
      <c r="L577" s="283"/>
      <c r="M577" s="284" t="s">
        <v>1</v>
      </c>
      <c r="N577" s="285" t="s">
        <v>38</v>
      </c>
      <c r="O577" s="91"/>
      <c r="P577" s="229">
        <f>O577*H577</f>
        <v>0</v>
      </c>
      <c r="Q577" s="229">
        <v>0</v>
      </c>
      <c r="R577" s="229">
        <f>Q577*H577</f>
        <v>0</v>
      </c>
      <c r="S577" s="229">
        <v>0</v>
      </c>
      <c r="T577" s="230">
        <f>S577*H577</f>
        <v>0</v>
      </c>
      <c r="U577" s="38"/>
      <c r="V577" s="38"/>
      <c r="W577" s="38"/>
      <c r="X577" s="38"/>
      <c r="Y577" s="38"/>
      <c r="Z577" s="38"/>
      <c r="AA577" s="38"/>
      <c r="AB577" s="38"/>
      <c r="AC577" s="38"/>
      <c r="AD577" s="38"/>
      <c r="AE577" s="38"/>
      <c r="AR577" s="231" t="s">
        <v>136</v>
      </c>
      <c r="AT577" s="231" t="s">
        <v>208</v>
      </c>
      <c r="AU577" s="231" t="s">
        <v>81</v>
      </c>
      <c r="AY577" s="17" t="s">
        <v>117</v>
      </c>
      <c r="BE577" s="232">
        <f>IF(N577="základní",J577,0)</f>
        <v>0</v>
      </c>
      <c r="BF577" s="232">
        <f>IF(N577="snížená",J577,0)</f>
        <v>0</v>
      </c>
      <c r="BG577" s="232">
        <f>IF(N577="zákl. přenesená",J577,0)</f>
        <v>0</v>
      </c>
      <c r="BH577" s="232">
        <f>IF(N577="sníž. přenesená",J577,0)</f>
        <v>0</v>
      </c>
      <c r="BI577" s="232">
        <f>IF(N577="nulová",J577,0)</f>
        <v>0</v>
      </c>
      <c r="BJ577" s="17" t="s">
        <v>81</v>
      </c>
      <c r="BK577" s="232">
        <f>ROUND(I577*H577,2)</f>
        <v>0</v>
      </c>
      <c r="BL577" s="17" t="s">
        <v>124</v>
      </c>
      <c r="BM577" s="231" t="s">
        <v>642</v>
      </c>
    </row>
    <row r="578" s="2" customFormat="1">
      <c r="A578" s="38"/>
      <c r="B578" s="39"/>
      <c r="C578" s="40"/>
      <c r="D578" s="233" t="s">
        <v>125</v>
      </c>
      <c r="E578" s="40"/>
      <c r="F578" s="234" t="s">
        <v>641</v>
      </c>
      <c r="G578" s="40"/>
      <c r="H578" s="40"/>
      <c r="I578" s="235"/>
      <c r="J578" s="40"/>
      <c r="K578" s="40"/>
      <c r="L578" s="44"/>
      <c r="M578" s="236"/>
      <c r="N578" s="237"/>
      <c r="O578" s="91"/>
      <c r="P578" s="91"/>
      <c r="Q578" s="91"/>
      <c r="R578" s="91"/>
      <c r="S578" s="91"/>
      <c r="T578" s="92"/>
      <c r="U578" s="38"/>
      <c r="V578" s="38"/>
      <c r="W578" s="38"/>
      <c r="X578" s="38"/>
      <c r="Y578" s="38"/>
      <c r="Z578" s="38"/>
      <c r="AA578" s="38"/>
      <c r="AB578" s="38"/>
      <c r="AC578" s="38"/>
      <c r="AD578" s="38"/>
      <c r="AE578" s="38"/>
      <c r="AT578" s="17" t="s">
        <v>125</v>
      </c>
      <c r="AU578" s="17" t="s">
        <v>81</v>
      </c>
    </row>
    <row r="579" s="2" customFormat="1" ht="24.15" customHeight="1">
      <c r="A579" s="38"/>
      <c r="B579" s="39"/>
      <c r="C579" s="219" t="s">
        <v>643</v>
      </c>
      <c r="D579" s="219" t="s">
        <v>120</v>
      </c>
      <c r="E579" s="220" t="s">
        <v>644</v>
      </c>
      <c r="F579" s="221" t="s">
        <v>645</v>
      </c>
      <c r="G579" s="222" t="s">
        <v>144</v>
      </c>
      <c r="H579" s="238"/>
      <c r="I579" s="224"/>
      <c r="J579" s="225">
        <f>ROUND(I579*H579,2)</f>
        <v>0</v>
      </c>
      <c r="K579" s="226"/>
      <c r="L579" s="44"/>
      <c r="M579" s="227" t="s">
        <v>1</v>
      </c>
      <c r="N579" s="228" t="s">
        <v>38</v>
      </c>
      <c r="O579" s="91"/>
      <c r="P579" s="229">
        <f>O579*H579</f>
        <v>0</v>
      </c>
      <c r="Q579" s="229">
        <v>0</v>
      </c>
      <c r="R579" s="229">
        <f>Q579*H579</f>
        <v>0</v>
      </c>
      <c r="S579" s="229">
        <v>0</v>
      </c>
      <c r="T579" s="230">
        <f>S579*H579</f>
        <v>0</v>
      </c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R579" s="231" t="s">
        <v>124</v>
      </c>
      <c r="AT579" s="231" t="s">
        <v>120</v>
      </c>
      <c r="AU579" s="231" t="s">
        <v>81</v>
      </c>
      <c r="AY579" s="17" t="s">
        <v>117</v>
      </c>
      <c r="BE579" s="232">
        <f>IF(N579="základní",J579,0)</f>
        <v>0</v>
      </c>
      <c r="BF579" s="232">
        <f>IF(N579="snížená",J579,0)</f>
        <v>0</v>
      </c>
      <c r="BG579" s="232">
        <f>IF(N579="zákl. přenesená",J579,0)</f>
        <v>0</v>
      </c>
      <c r="BH579" s="232">
        <f>IF(N579="sníž. přenesená",J579,0)</f>
        <v>0</v>
      </c>
      <c r="BI579" s="232">
        <f>IF(N579="nulová",J579,0)</f>
        <v>0</v>
      </c>
      <c r="BJ579" s="17" t="s">
        <v>81</v>
      </c>
      <c r="BK579" s="232">
        <f>ROUND(I579*H579,2)</f>
        <v>0</v>
      </c>
      <c r="BL579" s="17" t="s">
        <v>124</v>
      </c>
      <c r="BM579" s="231" t="s">
        <v>646</v>
      </c>
    </row>
    <row r="580" s="2" customFormat="1">
      <c r="A580" s="38"/>
      <c r="B580" s="39"/>
      <c r="C580" s="40"/>
      <c r="D580" s="233" t="s">
        <v>125</v>
      </c>
      <c r="E580" s="40"/>
      <c r="F580" s="234" t="s">
        <v>645</v>
      </c>
      <c r="G580" s="40"/>
      <c r="H580" s="40"/>
      <c r="I580" s="235"/>
      <c r="J580" s="40"/>
      <c r="K580" s="40"/>
      <c r="L580" s="44"/>
      <c r="M580" s="236"/>
      <c r="N580" s="237"/>
      <c r="O580" s="91"/>
      <c r="P580" s="91"/>
      <c r="Q580" s="91"/>
      <c r="R580" s="91"/>
      <c r="S580" s="91"/>
      <c r="T580" s="92"/>
      <c r="U580" s="38"/>
      <c r="V580" s="38"/>
      <c r="W580" s="38"/>
      <c r="X580" s="38"/>
      <c r="Y580" s="38"/>
      <c r="Z580" s="38"/>
      <c r="AA580" s="38"/>
      <c r="AB580" s="38"/>
      <c r="AC580" s="38"/>
      <c r="AD580" s="38"/>
      <c r="AE580" s="38"/>
      <c r="AT580" s="17" t="s">
        <v>125</v>
      </c>
      <c r="AU580" s="17" t="s">
        <v>81</v>
      </c>
    </row>
    <row r="581" s="12" customFormat="1" ht="25.92" customHeight="1">
      <c r="A581" s="12"/>
      <c r="B581" s="203"/>
      <c r="C581" s="204"/>
      <c r="D581" s="205" t="s">
        <v>72</v>
      </c>
      <c r="E581" s="206" t="s">
        <v>647</v>
      </c>
      <c r="F581" s="206" t="s">
        <v>648</v>
      </c>
      <c r="G581" s="204"/>
      <c r="H581" s="204"/>
      <c r="I581" s="207"/>
      <c r="J581" s="208">
        <f>BK581</f>
        <v>0</v>
      </c>
      <c r="K581" s="204"/>
      <c r="L581" s="209"/>
      <c r="M581" s="210"/>
      <c r="N581" s="211"/>
      <c r="O581" s="211"/>
      <c r="P581" s="212">
        <f>SUM(P582:P640)</f>
        <v>0</v>
      </c>
      <c r="Q581" s="211"/>
      <c r="R581" s="212">
        <f>SUM(R582:R640)</f>
        <v>0</v>
      </c>
      <c r="S581" s="211"/>
      <c r="T581" s="213">
        <f>SUM(T582:T640)</f>
        <v>0</v>
      </c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R581" s="214" t="s">
        <v>81</v>
      </c>
      <c r="AT581" s="215" t="s">
        <v>72</v>
      </c>
      <c r="AU581" s="215" t="s">
        <v>73</v>
      </c>
      <c r="AY581" s="214" t="s">
        <v>117</v>
      </c>
      <c r="BK581" s="216">
        <f>SUM(BK582:BK640)</f>
        <v>0</v>
      </c>
    </row>
    <row r="582" s="2" customFormat="1" ht="24.15" customHeight="1">
      <c r="A582" s="38"/>
      <c r="B582" s="39"/>
      <c r="C582" s="219" t="s">
        <v>432</v>
      </c>
      <c r="D582" s="219" t="s">
        <v>120</v>
      </c>
      <c r="E582" s="220" t="s">
        <v>649</v>
      </c>
      <c r="F582" s="221" t="s">
        <v>650</v>
      </c>
      <c r="G582" s="222" t="s">
        <v>265</v>
      </c>
      <c r="H582" s="223">
        <v>11</v>
      </c>
      <c r="I582" s="224"/>
      <c r="J582" s="225">
        <f>ROUND(I582*H582,2)</f>
        <v>0</v>
      </c>
      <c r="K582" s="226"/>
      <c r="L582" s="44"/>
      <c r="M582" s="227" t="s">
        <v>1</v>
      </c>
      <c r="N582" s="228" t="s">
        <v>38</v>
      </c>
      <c r="O582" s="91"/>
      <c r="P582" s="229">
        <f>O582*H582</f>
        <v>0</v>
      </c>
      <c r="Q582" s="229">
        <v>0</v>
      </c>
      <c r="R582" s="229">
        <f>Q582*H582</f>
        <v>0</v>
      </c>
      <c r="S582" s="229">
        <v>0</v>
      </c>
      <c r="T582" s="230">
        <f>S582*H582</f>
        <v>0</v>
      </c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R582" s="231" t="s">
        <v>124</v>
      </c>
      <c r="AT582" s="231" t="s">
        <v>120</v>
      </c>
      <c r="AU582" s="231" t="s">
        <v>81</v>
      </c>
      <c r="AY582" s="17" t="s">
        <v>117</v>
      </c>
      <c r="BE582" s="232">
        <f>IF(N582="základní",J582,0)</f>
        <v>0</v>
      </c>
      <c r="BF582" s="232">
        <f>IF(N582="snížená",J582,0)</f>
        <v>0</v>
      </c>
      <c r="BG582" s="232">
        <f>IF(N582="zákl. přenesená",J582,0)</f>
        <v>0</v>
      </c>
      <c r="BH582" s="232">
        <f>IF(N582="sníž. přenesená",J582,0)</f>
        <v>0</v>
      </c>
      <c r="BI582" s="232">
        <f>IF(N582="nulová",J582,0)</f>
        <v>0</v>
      </c>
      <c r="BJ582" s="17" t="s">
        <v>81</v>
      </c>
      <c r="BK582" s="232">
        <f>ROUND(I582*H582,2)</f>
        <v>0</v>
      </c>
      <c r="BL582" s="17" t="s">
        <v>124</v>
      </c>
      <c r="BM582" s="231" t="s">
        <v>651</v>
      </c>
    </row>
    <row r="583" s="2" customFormat="1">
      <c r="A583" s="38"/>
      <c r="B583" s="39"/>
      <c r="C583" s="40"/>
      <c r="D583" s="233" t="s">
        <v>125</v>
      </c>
      <c r="E583" s="40"/>
      <c r="F583" s="234" t="s">
        <v>650</v>
      </c>
      <c r="G583" s="40"/>
      <c r="H583" s="40"/>
      <c r="I583" s="235"/>
      <c r="J583" s="40"/>
      <c r="K583" s="40"/>
      <c r="L583" s="44"/>
      <c r="M583" s="236"/>
      <c r="N583" s="237"/>
      <c r="O583" s="91"/>
      <c r="P583" s="91"/>
      <c r="Q583" s="91"/>
      <c r="R583" s="91"/>
      <c r="S583" s="91"/>
      <c r="T583" s="92"/>
      <c r="U583" s="38"/>
      <c r="V583" s="38"/>
      <c r="W583" s="38"/>
      <c r="X583" s="38"/>
      <c r="Y583" s="38"/>
      <c r="Z583" s="38"/>
      <c r="AA583" s="38"/>
      <c r="AB583" s="38"/>
      <c r="AC583" s="38"/>
      <c r="AD583" s="38"/>
      <c r="AE583" s="38"/>
      <c r="AT583" s="17" t="s">
        <v>125</v>
      </c>
      <c r="AU583" s="17" t="s">
        <v>81</v>
      </c>
    </row>
    <row r="584" s="13" customFormat="1">
      <c r="A584" s="13"/>
      <c r="B584" s="243"/>
      <c r="C584" s="244"/>
      <c r="D584" s="233" t="s">
        <v>174</v>
      </c>
      <c r="E584" s="245" t="s">
        <v>1</v>
      </c>
      <c r="F584" s="246" t="s">
        <v>335</v>
      </c>
      <c r="G584" s="244"/>
      <c r="H584" s="245" t="s">
        <v>1</v>
      </c>
      <c r="I584" s="247"/>
      <c r="J584" s="244"/>
      <c r="K584" s="244"/>
      <c r="L584" s="248"/>
      <c r="M584" s="249"/>
      <c r="N584" s="250"/>
      <c r="O584" s="250"/>
      <c r="P584" s="250"/>
      <c r="Q584" s="250"/>
      <c r="R584" s="250"/>
      <c r="S584" s="250"/>
      <c r="T584" s="251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52" t="s">
        <v>174</v>
      </c>
      <c r="AU584" s="252" t="s">
        <v>81</v>
      </c>
      <c r="AV584" s="13" t="s">
        <v>81</v>
      </c>
      <c r="AW584" s="13" t="s">
        <v>30</v>
      </c>
      <c r="AX584" s="13" t="s">
        <v>73</v>
      </c>
      <c r="AY584" s="252" t="s">
        <v>117</v>
      </c>
    </row>
    <row r="585" s="14" customFormat="1">
      <c r="A585" s="14"/>
      <c r="B585" s="253"/>
      <c r="C585" s="254"/>
      <c r="D585" s="233" t="s">
        <v>174</v>
      </c>
      <c r="E585" s="255" t="s">
        <v>1</v>
      </c>
      <c r="F585" s="256" t="s">
        <v>83</v>
      </c>
      <c r="G585" s="254"/>
      <c r="H585" s="257">
        <v>2</v>
      </c>
      <c r="I585" s="258"/>
      <c r="J585" s="254"/>
      <c r="K585" s="254"/>
      <c r="L585" s="259"/>
      <c r="M585" s="260"/>
      <c r="N585" s="261"/>
      <c r="O585" s="261"/>
      <c r="P585" s="261"/>
      <c r="Q585" s="261"/>
      <c r="R585" s="261"/>
      <c r="S585" s="261"/>
      <c r="T585" s="262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63" t="s">
        <v>174</v>
      </c>
      <c r="AU585" s="263" t="s">
        <v>81</v>
      </c>
      <c r="AV585" s="14" t="s">
        <v>83</v>
      </c>
      <c r="AW585" s="14" t="s">
        <v>30</v>
      </c>
      <c r="AX585" s="14" t="s">
        <v>73</v>
      </c>
      <c r="AY585" s="263" t="s">
        <v>117</v>
      </c>
    </row>
    <row r="586" s="13" customFormat="1">
      <c r="A586" s="13"/>
      <c r="B586" s="243"/>
      <c r="C586" s="244"/>
      <c r="D586" s="233" t="s">
        <v>174</v>
      </c>
      <c r="E586" s="245" t="s">
        <v>1</v>
      </c>
      <c r="F586" s="246" t="s">
        <v>340</v>
      </c>
      <c r="G586" s="244"/>
      <c r="H586" s="245" t="s">
        <v>1</v>
      </c>
      <c r="I586" s="247"/>
      <c r="J586" s="244"/>
      <c r="K586" s="244"/>
      <c r="L586" s="248"/>
      <c r="M586" s="249"/>
      <c r="N586" s="250"/>
      <c r="O586" s="250"/>
      <c r="P586" s="250"/>
      <c r="Q586" s="250"/>
      <c r="R586" s="250"/>
      <c r="S586" s="250"/>
      <c r="T586" s="251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52" t="s">
        <v>174</v>
      </c>
      <c r="AU586" s="252" t="s">
        <v>81</v>
      </c>
      <c r="AV586" s="13" t="s">
        <v>81</v>
      </c>
      <c r="AW586" s="13" t="s">
        <v>30</v>
      </c>
      <c r="AX586" s="13" t="s">
        <v>73</v>
      </c>
      <c r="AY586" s="252" t="s">
        <v>117</v>
      </c>
    </row>
    <row r="587" s="14" customFormat="1">
      <c r="A587" s="14"/>
      <c r="B587" s="253"/>
      <c r="C587" s="254"/>
      <c r="D587" s="233" t="s">
        <v>174</v>
      </c>
      <c r="E587" s="255" t="s">
        <v>1</v>
      </c>
      <c r="F587" s="256" t="s">
        <v>83</v>
      </c>
      <c r="G587" s="254"/>
      <c r="H587" s="257">
        <v>2</v>
      </c>
      <c r="I587" s="258"/>
      <c r="J587" s="254"/>
      <c r="K587" s="254"/>
      <c r="L587" s="259"/>
      <c r="M587" s="260"/>
      <c r="N587" s="261"/>
      <c r="O587" s="261"/>
      <c r="P587" s="261"/>
      <c r="Q587" s="261"/>
      <c r="R587" s="261"/>
      <c r="S587" s="261"/>
      <c r="T587" s="262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63" t="s">
        <v>174</v>
      </c>
      <c r="AU587" s="263" t="s">
        <v>81</v>
      </c>
      <c r="AV587" s="14" t="s">
        <v>83</v>
      </c>
      <c r="AW587" s="14" t="s">
        <v>30</v>
      </c>
      <c r="AX587" s="14" t="s">
        <v>73</v>
      </c>
      <c r="AY587" s="263" t="s">
        <v>117</v>
      </c>
    </row>
    <row r="588" s="13" customFormat="1">
      <c r="A588" s="13"/>
      <c r="B588" s="243"/>
      <c r="C588" s="244"/>
      <c r="D588" s="233" t="s">
        <v>174</v>
      </c>
      <c r="E588" s="245" t="s">
        <v>1</v>
      </c>
      <c r="F588" s="246" t="s">
        <v>355</v>
      </c>
      <c r="G588" s="244"/>
      <c r="H588" s="245" t="s">
        <v>1</v>
      </c>
      <c r="I588" s="247"/>
      <c r="J588" s="244"/>
      <c r="K588" s="244"/>
      <c r="L588" s="248"/>
      <c r="M588" s="249"/>
      <c r="N588" s="250"/>
      <c r="O588" s="250"/>
      <c r="P588" s="250"/>
      <c r="Q588" s="250"/>
      <c r="R588" s="250"/>
      <c r="S588" s="250"/>
      <c r="T588" s="251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52" t="s">
        <v>174</v>
      </c>
      <c r="AU588" s="252" t="s">
        <v>81</v>
      </c>
      <c r="AV588" s="13" t="s">
        <v>81</v>
      </c>
      <c r="AW588" s="13" t="s">
        <v>30</v>
      </c>
      <c r="AX588" s="13" t="s">
        <v>73</v>
      </c>
      <c r="AY588" s="252" t="s">
        <v>117</v>
      </c>
    </row>
    <row r="589" s="14" customFormat="1">
      <c r="A589" s="14"/>
      <c r="B589" s="253"/>
      <c r="C589" s="254"/>
      <c r="D589" s="233" t="s">
        <v>174</v>
      </c>
      <c r="E589" s="255" t="s">
        <v>1</v>
      </c>
      <c r="F589" s="256" t="s">
        <v>83</v>
      </c>
      <c r="G589" s="254"/>
      <c r="H589" s="257">
        <v>2</v>
      </c>
      <c r="I589" s="258"/>
      <c r="J589" s="254"/>
      <c r="K589" s="254"/>
      <c r="L589" s="259"/>
      <c r="M589" s="260"/>
      <c r="N589" s="261"/>
      <c r="O589" s="261"/>
      <c r="P589" s="261"/>
      <c r="Q589" s="261"/>
      <c r="R589" s="261"/>
      <c r="S589" s="261"/>
      <c r="T589" s="262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63" t="s">
        <v>174</v>
      </c>
      <c r="AU589" s="263" t="s">
        <v>81</v>
      </c>
      <c r="AV589" s="14" t="s">
        <v>83</v>
      </c>
      <c r="AW589" s="14" t="s">
        <v>30</v>
      </c>
      <c r="AX589" s="14" t="s">
        <v>73</v>
      </c>
      <c r="AY589" s="263" t="s">
        <v>117</v>
      </c>
    </row>
    <row r="590" s="13" customFormat="1">
      <c r="A590" s="13"/>
      <c r="B590" s="243"/>
      <c r="C590" s="244"/>
      <c r="D590" s="233" t="s">
        <v>174</v>
      </c>
      <c r="E590" s="245" t="s">
        <v>1</v>
      </c>
      <c r="F590" s="246" t="s">
        <v>343</v>
      </c>
      <c r="G590" s="244"/>
      <c r="H590" s="245" t="s">
        <v>1</v>
      </c>
      <c r="I590" s="247"/>
      <c r="J590" s="244"/>
      <c r="K590" s="244"/>
      <c r="L590" s="248"/>
      <c r="M590" s="249"/>
      <c r="N590" s="250"/>
      <c r="O590" s="250"/>
      <c r="P590" s="250"/>
      <c r="Q590" s="250"/>
      <c r="R590" s="250"/>
      <c r="S590" s="250"/>
      <c r="T590" s="251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52" t="s">
        <v>174</v>
      </c>
      <c r="AU590" s="252" t="s">
        <v>81</v>
      </c>
      <c r="AV590" s="13" t="s">
        <v>81</v>
      </c>
      <c r="AW590" s="13" t="s">
        <v>30</v>
      </c>
      <c r="AX590" s="13" t="s">
        <v>73</v>
      </c>
      <c r="AY590" s="252" t="s">
        <v>117</v>
      </c>
    </row>
    <row r="591" s="14" customFormat="1">
      <c r="A591" s="14"/>
      <c r="B591" s="253"/>
      <c r="C591" s="254"/>
      <c r="D591" s="233" t="s">
        <v>174</v>
      </c>
      <c r="E591" s="255" t="s">
        <v>1</v>
      </c>
      <c r="F591" s="256" t="s">
        <v>138</v>
      </c>
      <c r="G591" s="254"/>
      <c r="H591" s="257">
        <v>5</v>
      </c>
      <c r="I591" s="258"/>
      <c r="J591" s="254"/>
      <c r="K591" s="254"/>
      <c r="L591" s="259"/>
      <c r="M591" s="260"/>
      <c r="N591" s="261"/>
      <c r="O591" s="261"/>
      <c r="P591" s="261"/>
      <c r="Q591" s="261"/>
      <c r="R591" s="261"/>
      <c r="S591" s="261"/>
      <c r="T591" s="262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63" t="s">
        <v>174</v>
      </c>
      <c r="AU591" s="263" t="s">
        <v>81</v>
      </c>
      <c r="AV591" s="14" t="s">
        <v>83</v>
      </c>
      <c r="AW591" s="14" t="s">
        <v>30</v>
      </c>
      <c r="AX591" s="14" t="s">
        <v>73</v>
      </c>
      <c r="AY591" s="263" t="s">
        <v>117</v>
      </c>
    </row>
    <row r="592" s="15" customFormat="1">
      <c r="A592" s="15"/>
      <c r="B592" s="264"/>
      <c r="C592" s="265"/>
      <c r="D592" s="233" t="s">
        <v>174</v>
      </c>
      <c r="E592" s="266" t="s">
        <v>1</v>
      </c>
      <c r="F592" s="267" t="s">
        <v>179</v>
      </c>
      <c r="G592" s="265"/>
      <c r="H592" s="268">
        <v>11</v>
      </c>
      <c r="I592" s="269"/>
      <c r="J592" s="265"/>
      <c r="K592" s="265"/>
      <c r="L592" s="270"/>
      <c r="M592" s="271"/>
      <c r="N592" s="272"/>
      <c r="O592" s="272"/>
      <c r="P592" s="272"/>
      <c r="Q592" s="272"/>
      <c r="R592" s="272"/>
      <c r="S592" s="272"/>
      <c r="T592" s="273"/>
      <c r="U592" s="15"/>
      <c r="V592" s="15"/>
      <c r="W592" s="15"/>
      <c r="X592" s="15"/>
      <c r="Y592" s="15"/>
      <c r="Z592" s="15"/>
      <c r="AA592" s="15"/>
      <c r="AB592" s="15"/>
      <c r="AC592" s="15"/>
      <c r="AD592" s="15"/>
      <c r="AE592" s="15"/>
      <c r="AT592" s="274" t="s">
        <v>174</v>
      </c>
      <c r="AU592" s="274" t="s">
        <v>81</v>
      </c>
      <c r="AV592" s="15" t="s">
        <v>124</v>
      </c>
      <c r="AW592" s="15" t="s">
        <v>30</v>
      </c>
      <c r="AX592" s="15" t="s">
        <v>81</v>
      </c>
      <c r="AY592" s="274" t="s">
        <v>117</v>
      </c>
    </row>
    <row r="593" s="2" customFormat="1" ht="24.15" customHeight="1">
      <c r="A593" s="38"/>
      <c r="B593" s="39"/>
      <c r="C593" s="219" t="s">
        <v>652</v>
      </c>
      <c r="D593" s="219" t="s">
        <v>120</v>
      </c>
      <c r="E593" s="220" t="s">
        <v>653</v>
      </c>
      <c r="F593" s="221" t="s">
        <v>654</v>
      </c>
      <c r="G593" s="222" t="s">
        <v>265</v>
      </c>
      <c r="H593" s="223">
        <v>8</v>
      </c>
      <c r="I593" s="224"/>
      <c r="J593" s="225">
        <f>ROUND(I593*H593,2)</f>
        <v>0</v>
      </c>
      <c r="K593" s="226"/>
      <c r="L593" s="44"/>
      <c r="M593" s="227" t="s">
        <v>1</v>
      </c>
      <c r="N593" s="228" t="s">
        <v>38</v>
      </c>
      <c r="O593" s="91"/>
      <c r="P593" s="229">
        <f>O593*H593</f>
        <v>0</v>
      </c>
      <c r="Q593" s="229">
        <v>0</v>
      </c>
      <c r="R593" s="229">
        <f>Q593*H593</f>
        <v>0</v>
      </c>
      <c r="S593" s="229">
        <v>0</v>
      </c>
      <c r="T593" s="230">
        <f>S593*H593</f>
        <v>0</v>
      </c>
      <c r="U593" s="38"/>
      <c r="V593" s="38"/>
      <c r="W593" s="38"/>
      <c r="X593" s="38"/>
      <c r="Y593" s="38"/>
      <c r="Z593" s="38"/>
      <c r="AA593" s="38"/>
      <c r="AB593" s="38"/>
      <c r="AC593" s="38"/>
      <c r="AD593" s="38"/>
      <c r="AE593" s="38"/>
      <c r="AR593" s="231" t="s">
        <v>124</v>
      </c>
      <c r="AT593" s="231" t="s">
        <v>120</v>
      </c>
      <c r="AU593" s="231" t="s">
        <v>81</v>
      </c>
      <c r="AY593" s="17" t="s">
        <v>117</v>
      </c>
      <c r="BE593" s="232">
        <f>IF(N593="základní",J593,0)</f>
        <v>0</v>
      </c>
      <c r="BF593" s="232">
        <f>IF(N593="snížená",J593,0)</f>
        <v>0</v>
      </c>
      <c r="BG593" s="232">
        <f>IF(N593="zákl. přenesená",J593,0)</f>
        <v>0</v>
      </c>
      <c r="BH593" s="232">
        <f>IF(N593="sníž. přenesená",J593,0)</f>
        <v>0</v>
      </c>
      <c r="BI593" s="232">
        <f>IF(N593="nulová",J593,0)</f>
        <v>0</v>
      </c>
      <c r="BJ593" s="17" t="s">
        <v>81</v>
      </c>
      <c r="BK593" s="232">
        <f>ROUND(I593*H593,2)</f>
        <v>0</v>
      </c>
      <c r="BL593" s="17" t="s">
        <v>124</v>
      </c>
      <c r="BM593" s="231" t="s">
        <v>655</v>
      </c>
    </row>
    <row r="594" s="2" customFormat="1">
      <c r="A594" s="38"/>
      <c r="B594" s="39"/>
      <c r="C594" s="40"/>
      <c r="D594" s="233" t="s">
        <v>125</v>
      </c>
      <c r="E594" s="40"/>
      <c r="F594" s="234" t="s">
        <v>654</v>
      </c>
      <c r="G594" s="40"/>
      <c r="H594" s="40"/>
      <c r="I594" s="235"/>
      <c r="J594" s="40"/>
      <c r="K594" s="40"/>
      <c r="L594" s="44"/>
      <c r="M594" s="236"/>
      <c r="N594" s="237"/>
      <c r="O594" s="91"/>
      <c r="P594" s="91"/>
      <c r="Q594" s="91"/>
      <c r="R594" s="91"/>
      <c r="S594" s="91"/>
      <c r="T594" s="92"/>
      <c r="U594" s="38"/>
      <c r="V594" s="38"/>
      <c r="W594" s="38"/>
      <c r="X594" s="38"/>
      <c r="Y594" s="38"/>
      <c r="Z594" s="38"/>
      <c r="AA594" s="38"/>
      <c r="AB594" s="38"/>
      <c r="AC594" s="38"/>
      <c r="AD594" s="38"/>
      <c r="AE594" s="38"/>
      <c r="AT594" s="17" t="s">
        <v>125</v>
      </c>
      <c r="AU594" s="17" t="s">
        <v>81</v>
      </c>
    </row>
    <row r="595" s="13" customFormat="1">
      <c r="A595" s="13"/>
      <c r="B595" s="243"/>
      <c r="C595" s="244"/>
      <c r="D595" s="233" t="s">
        <v>174</v>
      </c>
      <c r="E595" s="245" t="s">
        <v>1</v>
      </c>
      <c r="F595" s="246" t="s">
        <v>340</v>
      </c>
      <c r="G595" s="244"/>
      <c r="H595" s="245" t="s">
        <v>1</v>
      </c>
      <c r="I595" s="247"/>
      <c r="J595" s="244"/>
      <c r="K595" s="244"/>
      <c r="L595" s="248"/>
      <c r="M595" s="249"/>
      <c r="N595" s="250"/>
      <c r="O595" s="250"/>
      <c r="P595" s="250"/>
      <c r="Q595" s="250"/>
      <c r="R595" s="250"/>
      <c r="S595" s="250"/>
      <c r="T595" s="251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52" t="s">
        <v>174</v>
      </c>
      <c r="AU595" s="252" t="s">
        <v>81</v>
      </c>
      <c r="AV595" s="13" t="s">
        <v>81</v>
      </c>
      <c r="AW595" s="13" t="s">
        <v>30</v>
      </c>
      <c r="AX595" s="13" t="s">
        <v>73</v>
      </c>
      <c r="AY595" s="252" t="s">
        <v>117</v>
      </c>
    </row>
    <row r="596" s="14" customFormat="1">
      <c r="A596" s="14"/>
      <c r="B596" s="253"/>
      <c r="C596" s="254"/>
      <c r="D596" s="233" t="s">
        <v>174</v>
      </c>
      <c r="E596" s="255" t="s">
        <v>1</v>
      </c>
      <c r="F596" s="256" t="s">
        <v>73</v>
      </c>
      <c r="G596" s="254"/>
      <c r="H596" s="257">
        <v>0</v>
      </c>
      <c r="I596" s="258"/>
      <c r="J596" s="254"/>
      <c r="K596" s="254"/>
      <c r="L596" s="259"/>
      <c r="M596" s="260"/>
      <c r="N596" s="261"/>
      <c r="O596" s="261"/>
      <c r="P596" s="261"/>
      <c r="Q596" s="261"/>
      <c r="R596" s="261"/>
      <c r="S596" s="261"/>
      <c r="T596" s="262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63" t="s">
        <v>174</v>
      </c>
      <c r="AU596" s="263" t="s">
        <v>81</v>
      </c>
      <c r="AV596" s="14" t="s">
        <v>83</v>
      </c>
      <c r="AW596" s="14" t="s">
        <v>30</v>
      </c>
      <c r="AX596" s="14" t="s">
        <v>73</v>
      </c>
      <c r="AY596" s="263" t="s">
        <v>117</v>
      </c>
    </row>
    <row r="597" s="13" customFormat="1">
      <c r="A597" s="13"/>
      <c r="B597" s="243"/>
      <c r="C597" s="244"/>
      <c r="D597" s="233" t="s">
        <v>174</v>
      </c>
      <c r="E597" s="245" t="s">
        <v>1</v>
      </c>
      <c r="F597" s="246" t="s">
        <v>355</v>
      </c>
      <c r="G597" s="244"/>
      <c r="H597" s="245" t="s">
        <v>1</v>
      </c>
      <c r="I597" s="247"/>
      <c r="J597" s="244"/>
      <c r="K597" s="244"/>
      <c r="L597" s="248"/>
      <c r="M597" s="249"/>
      <c r="N597" s="250"/>
      <c r="O597" s="250"/>
      <c r="P597" s="250"/>
      <c r="Q597" s="250"/>
      <c r="R597" s="250"/>
      <c r="S597" s="250"/>
      <c r="T597" s="251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52" t="s">
        <v>174</v>
      </c>
      <c r="AU597" s="252" t="s">
        <v>81</v>
      </c>
      <c r="AV597" s="13" t="s">
        <v>81</v>
      </c>
      <c r="AW597" s="13" t="s">
        <v>30</v>
      </c>
      <c r="AX597" s="13" t="s">
        <v>73</v>
      </c>
      <c r="AY597" s="252" t="s">
        <v>117</v>
      </c>
    </row>
    <row r="598" s="14" customFormat="1">
      <c r="A598" s="14"/>
      <c r="B598" s="253"/>
      <c r="C598" s="254"/>
      <c r="D598" s="233" t="s">
        <v>174</v>
      </c>
      <c r="E598" s="255" t="s">
        <v>1</v>
      </c>
      <c r="F598" s="256" t="s">
        <v>530</v>
      </c>
      <c r="G598" s="254"/>
      <c r="H598" s="257">
        <v>2</v>
      </c>
      <c r="I598" s="258"/>
      <c r="J598" s="254"/>
      <c r="K598" s="254"/>
      <c r="L598" s="259"/>
      <c r="M598" s="260"/>
      <c r="N598" s="261"/>
      <c r="O598" s="261"/>
      <c r="P598" s="261"/>
      <c r="Q598" s="261"/>
      <c r="R598" s="261"/>
      <c r="S598" s="261"/>
      <c r="T598" s="262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63" t="s">
        <v>174</v>
      </c>
      <c r="AU598" s="263" t="s">
        <v>81</v>
      </c>
      <c r="AV598" s="14" t="s">
        <v>83</v>
      </c>
      <c r="AW598" s="14" t="s">
        <v>30</v>
      </c>
      <c r="AX598" s="14" t="s">
        <v>73</v>
      </c>
      <c r="AY598" s="263" t="s">
        <v>117</v>
      </c>
    </row>
    <row r="599" s="13" customFormat="1">
      <c r="A599" s="13"/>
      <c r="B599" s="243"/>
      <c r="C599" s="244"/>
      <c r="D599" s="233" t="s">
        <v>174</v>
      </c>
      <c r="E599" s="245" t="s">
        <v>1</v>
      </c>
      <c r="F599" s="246" t="s">
        <v>343</v>
      </c>
      <c r="G599" s="244"/>
      <c r="H599" s="245" t="s">
        <v>1</v>
      </c>
      <c r="I599" s="247"/>
      <c r="J599" s="244"/>
      <c r="K599" s="244"/>
      <c r="L599" s="248"/>
      <c r="M599" s="249"/>
      <c r="N599" s="250"/>
      <c r="O599" s="250"/>
      <c r="P599" s="250"/>
      <c r="Q599" s="250"/>
      <c r="R599" s="250"/>
      <c r="S599" s="250"/>
      <c r="T599" s="251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52" t="s">
        <v>174</v>
      </c>
      <c r="AU599" s="252" t="s">
        <v>81</v>
      </c>
      <c r="AV599" s="13" t="s">
        <v>81</v>
      </c>
      <c r="AW599" s="13" t="s">
        <v>30</v>
      </c>
      <c r="AX599" s="13" t="s">
        <v>73</v>
      </c>
      <c r="AY599" s="252" t="s">
        <v>117</v>
      </c>
    </row>
    <row r="600" s="14" customFormat="1">
      <c r="A600" s="14"/>
      <c r="B600" s="253"/>
      <c r="C600" s="254"/>
      <c r="D600" s="233" t="s">
        <v>174</v>
      </c>
      <c r="E600" s="255" t="s">
        <v>1</v>
      </c>
      <c r="F600" s="256" t="s">
        <v>656</v>
      </c>
      <c r="G600" s="254"/>
      <c r="H600" s="257">
        <v>6</v>
      </c>
      <c r="I600" s="258"/>
      <c r="J600" s="254"/>
      <c r="K600" s="254"/>
      <c r="L600" s="259"/>
      <c r="M600" s="260"/>
      <c r="N600" s="261"/>
      <c r="O600" s="261"/>
      <c r="P600" s="261"/>
      <c r="Q600" s="261"/>
      <c r="R600" s="261"/>
      <c r="S600" s="261"/>
      <c r="T600" s="262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63" t="s">
        <v>174</v>
      </c>
      <c r="AU600" s="263" t="s">
        <v>81</v>
      </c>
      <c r="AV600" s="14" t="s">
        <v>83</v>
      </c>
      <c r="AW600" s="14" t="s">
        <v>30</v>
      </c>
      <c r="AX600" s="14" t="s">
        <v>73</v>
      </c>
      <c r="AY600" s="263" t="s">
        <v>117</v>
      </c>
    </row>
    <row r="601" s="15" customFormat="1">
      <c r="A601" s="15"/>
      <c r="B601" s="264"/>
      <c r="C601" s="265"/>
      <c r="D601" s="233" t="s">
        <v>174</v>
      </c>
      <c r="E601" s="266" t="s">
        <v>1</v>
      </c>
      <c r="F601" s="267" t="s">
        <v>179</v>
      </c>
      <c r="G601" s="265"/>
      <c r="H601" s="268">
        <v>8</v>
      </c>
      <c r="I601" s="269"/>
      <c r="J601" s="265"/>
      <c r="K601" s="265"/>
      <c r="L601" s="270"/>
      <c r="M601" s="271"/>
      <c r="N601" s="272"/>
      <c r="O601" s="272"/>
      <c r="P601" s="272"/>
      <c r="Q601" s="272"/>
      <c r="R601" s="272"/>
      <c r="S601" s="272"/>
      <c r="T601" s="273"/>
      <c r="U601" s="15"/>
      <c r="V601" s="15"/>
      <c r="W601" s="15"/>
      <c r="X601" s="15"/>
      <c r="Y601" s="15"/>
      <c r="Z601" s="15"/>
      <c r="AA601" s="15"/>
      <c r="AB601" s="15"/>
      <c r="AC601" s="15"/>
      <c r="AD601" s="15"/>
      <c r="AE601" s="15"/>
      <c r="AT601" s="274" t="s">
        <v>174</v>
      </c>
      <c r="AU601" s="274" t="s">
        <v>81</v>
      </c>
      <c r="AV601" s="15" t="s">
        <v>124</v>
      </c>
      <c r="AW601" s="15" t="s">
        <v>30</v>
      </c>
      <c r="AX601" s="15" t="s">
        <v>81</v>
      </c>
      <c r="AY601" s="274" t="s">
        <v>117</v>
      </c>
    </row>
    <row r="602" s="2" customFormat="1" ht="14.4" customHeight="1">
      <c r="A602" s="38"/>
      <c r="B602" s="39"/>
      <c r="C602" s="219" t="s">
        <v>437</v>
      </c>
      <c r="D602" s="219" t="s">
        <v>120</v>
      </c>
      <c r="E602" s="220" t="s">
        <v>657</v>
      </c>
      <c r="F602" s="221" t="s">
        <v>658</v>
      </c>
      <c r="G602" s="222" t="s">
        <v>265</v>
      </c>
      <c r="H602" s="223">
        <v>1</v>
      </c>
      <c r="I602" s="224"/>
      <c r="J602" s="225">
        <f>ROUND(I602*H602,2)</f>
        <v>0</v>
      </c>
      <c r="K602" s="226"/>
      <c r="L602" s="44"/>
      <c r="M602" s="227" t="s">
        <v>1</v>
      </c>
      <c r="N602" s="228" t="s">
        <v>38</v>
      </c>
      <c r="O602" s="91"/>
      <c r="P602" s="229">
        <f>O602*H602</f>
        <v>0</v>
      </c>
      <c r="Q602" s="229">
        <v>0</v>
      </c>
      <c r="R602" s="229">
        <f>Q602*H602</f>
        <v>0</v>
      </c>
      <c r="S602" s="229">
        <v>0</v>
      </c>
      <c r="T602" s="230">
        <f>S602*H602</f>
        <v>0</v>
      </c>
      <c r="U602" s="38"/>
      <c r="V602" s="38"/>
      <c r="W602" s="38"/>
      <c r="X602" s="38"/>
      <c r="Y602" s="38"/>
      <c r="Z602" s="38"/>
      <c r="AA602" s="38"/>
      <c r="AB602" s="38"/>
      <c r="AC602" s="38"/>
      <c r="AD602" s="38"/>
      <c r="AE602" s="38"/>
      <c r="AR602" s="231" t="s">
        <v>124</v>
      </c>
      <c r="AT602" s="231" t="s">
        <v>120</v>
      </c>
      <c r="AU602" s="231" t="s">
        <v>81</v>
      </c>
      <c r="AY602" s="17" t="s">
        <v>117</v>
      </c>
      <c r="BE602" s="232">
        <f>IF(N602="základní",J602,0)</f>
        <v>0</v>
      </c>
      <c r="BF602" s="232">
        <f>IF(N602="snížená",J602,0)</f>
        <v>0</v>
      </c>
      <c r="BG602" s="232">
        <f>IF(N602="zákl. přenesená",J602,0)</f>
        <v>0</v>
      </c>
      <c r="BH602" s="232">
        <f>IF(N602="sníž. přenesená",J602,0)</f>
        <v>0</v>
      </c>
      <c r="BI602" s="232">
        <f>IF(N602="nulová",J602,0)</f>
        <v>0</v>
      </c>
      <c r="BJ602" s="17" t="s">
        <v>81</v>
      </c>
      <c r="BK602" s="232">
        <f>ROUND(I602*H602,2)</f>
        <v>0</v>
      </c>
      <c r="BL602" s="17" t="s">
        <v>124</v>
      </c>
      <c r="BM602" s="231" t="s">
        <v>659</v>
      </c>
    </row>
    <row r="603" s="2" customFormat="1">
      <c r="A603" s="38"/>
      <c r="B603" s="39"/>
      <c r="C603" s="40"/>
      <c r="D603" s="233" t="s">
        <v>125</v>
      </c>
      <c r="E603" s="40"/>
      <c r="F603" s="234" t="s">
        <v>658</v>
      </c>
      <c r="G603" s="40"/>
      <c r="H603" s="40"/>
      <c r="I603" s="235"/>
      <c r="J603" s="40"/>
      <c r="K603" s="40"/>
      <c r="L603" s="44"/>
      <c r="M603" s="236"/>
      <c r="N603" s="237"/>
      <c r="O603" s="91"/>
      <c r="P603" s="91"/>
      <c r="Q603" s="91"/>
      <c r="R603" s="91"/>
      <c r="S603" s="91"/>
      <c r="T603" s="92"/>
      <c r="U603" s="38"/>
      <c r="V603" s="38"/>
      <c r="W603" s="38"/>
      <c r="X603" s="38"/>
      <c r="Y603" s="38"/>
      <c r="Z603" s="38"/>
      <c r="AA603" s="38"/>
      <c r="AB603" s="38"/>
      <c r="AC603" s="38"/>
      <c r="AD603" s="38"/>
      <c r="AE603" s="38"/>
      <c r="AT603" s="17" t="s">
        <v>125</v>
      </c>
      <c r="AU603" s="17" t="s">
        <v>81</v>
      </c>
    </row>
    <row r="604" s="2" customFormat="1" ht="24.15" customHeight="1">
      <c r="A604" s="38"/>
      <c r="B604" s="39"/>
      <c r="C604" s="219" t="s">
        <v>660</v>
      </c>
      <c r="D604" s="219" t="s">
        <v>120</v>
      </c>
      <c r="E604" s="220" t="s">
        <v>661</v>
      </c>
      <c r="F604" s="221" t="s">
        <v>662</v>
      </c>
      <c r="G604" s="222" t="s">
        <v>265</v>
      </c>
      <c r="H604" s="223">
        <v>5</v>
      </c>
      <c r="I604" s="224"/>
      <c r="J604" s="225">
        <f>ROUND(I604*H604,2)</f>
        <v>0</v>
      </c>
      <c r="K604" s="226"/>
      <c r="L604" s="44"/>
      <c r="M604" s="227" t="s">
        <v>1</v>
      </c>
      <c r="N604" s="228" t="s">
        <v>38</v>
      </c>
      <c r="O604" s="91"/>
      <c r="P604" s="229">
        <f>O604*H604</f>
        <v>0</v>
      </c>
      <c r="Q604" s="229">
        <v>0</v>
      </c>
      <c r="R604" s="229">
        <f>Q604*H604</f>
        <v>0</v>
      </c>
      <c r="S604" s="229">
        <v>0</v>
      </c>
      <c r="T604" s="230">
        <f>S604*H604</f>
        <v>0</v>
      </c>
      <c r="U604" s="38"/>
      <c r="V604" s="38"/>
      <c r="W604" s="38"/>
      <c r="X604" s="38"/>
      <c r="Y604" s="38"/>
      <c r="Z604" s="38"/>
      <c r="AA604" s="38"/>
      <c r="AB604" s="38"/>
      <c r="AC604" s="38"/>
      <c r="AD604" s="38"/>
      <c r="AE604" s="38"/>
      <c r="AR604" s="231" t="s">
        <v>124</v>
      </c>
      <c r="AT604" s="231" t="s">
        <v>120</v>
      </c>
      <c r="AU604" s="231" t="s">
        <v>81</v>
      </c>
      <c r="AY604" s="17" t="s">
        <v>117</v>
      </c>
      <c r="BE604" s="232">
        <f>IF(N604="základní",J604,0)</f>
        <v>0</v>
      </c>
      <c r="BF604" s="232">
        <f>IF(N604="snížená",J604,0)</f>
        <v>0</v>
      </c>
      <c r="BG604" s="232">
        <f>IF(N604="zákl. přenesená",J604,0)</f>
        <v>0</v>
      </c>
      <c r="BH604" s="232">
        <f>IF(N604="sníž. přenesená",J604,0)</f>
        <v>0</v>
      </c>
      <c r="BI604" s="232">
        <f>IF(N604="nulová",J604,0)</f>
        <v>0</v>
      </c>
      <c r="BJ604" s="17" t="s">
        <v>81</v>
      </c>
      <c r="BK604" s="232">
        <f>ROUND(I604*H604,2)</f>
        <v>0</v>
      </c>
      <c r="BL604" s="17" t="s">
        <v>124</v>
      </c>
      <c r="BM604" s="231" t="s">
        <v>663</v>
      </c>
    </row>
    <row r="605" s="2" customFormat="1">
      <c r="A605" s="38"/>
      <c r="B605" s="39"/>
      <c r="C605" s="40"/>
      <c r="D605" s="233" t="s">
        <v>125</v>
      </c>
      <c r="E605" s="40"/>
      <c r="F605" s="234" t="s">
        <v>662</v>
      </c>
      <c r="G605" s="40"/>
      <c r="H605" s="40"/>
      <c r="I605" s="235"/>
      <c r="J605" s="40"/>
      <c r="K605" s="40"/>
      <c r="L605" s="44"/>
      <c r="M605" s="236"/>
      <c r="N605" s="237"/>
      <c r="O605" s="91"/>
      <c r="P605" s="91"/>
      <c r="Q605" s="91"/>
      <c r="R605" s="91"/>
      <c r="S605" s="91"/>
      <c r="T605" s="92"/>
      <c r="U605" s="38"/>
      <c r="V605" s="38"/>
      <c r="W605" s="38"/>
      <c r="X605" s="38"/>
      <c r="Y605" s="38"/>
      <c r="Z605" s="38"/>
      <c r="AA605" s="38"/>
      <c r="AB605" s="38"/>
      <c r="AC605" s="38"/>
      <c r="AD605" s="38"/>
      <c r="AE605" s="38"/>
      <c r="AT605" s="17" t="s">
        <v>125</v>
      </c>
      <c r="AU605" s="17" t="s">
        <v>81</v>
      </c>
    </row>
    <row r="606" s="13" customFormat="1">
      <c r="A606" s="13"/>
      <c r="B606" s="243"/>
      <c r="C606" s="244"/>
      <c r="D606" s="233" t="s">
        <v>174</v>
      </c>
      <c r="E606" s="245" t="s">
        <v>1</v>
      </c>
      <c r="F606" s="246" t="s">
        <v>343</v>
      </c>
      <c r="G606" s="244"/>
      <c r="H606" s="245" t="s">
        <v>1</v>
      </c>
      <c r="I606" s="247"/>
      <c r="J606" s="244"/>
      <c r="K606" s="244"/>
      <c r="L606" s="248"/>
      <c r="M606" s="249"/>
      <c r="N606" s="250"/>
      <c r="O606" s="250"/>
      <c r="P606" s="250"/>
      <c r="Q606" s="250"/>
      <c r="R606" s="250"/>
      <c r="S606" s="250"/>
      <c r="T606" s="251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52" t="s">
        <v>174</v>
      </c>
      <c r="AU606" s="252" t="s">
        <v>81</v>
      </c>
      <c r="AV606" s="13" t="s">
        <v>81</v>
      </c>
      <c r="AW606" s="13" t="s">
        <v>30</v>
      </c>
      <c r="AX606" s="13" t="s">
        <v>73</v>
      </c>
      <c r="AY606" s="252" t="s">
        <v>117</v>
      </c>
    </row>
    <row r="607" s="14" customFormat="1">
      <c r="A607" s="14"/>
      <c r="B607" s="253"/>
      <c r="C607" s="254"/>
      <c r="D607" s="233" t="s">
        <v>174</v>
      </c>
      <c r="E607" s="255" t="s">
        <v>1</v>
      </c>
      <c r="F607" s="256" t="s">
        <v>138</v>
      </c>
      <c r="G607" s="254"/>
      <c r="H607" s="257">
        <v>5</v>
      </c>
      <c r="I607" s="258"/>
      <c r="J607" s="254"/>
      <c r="K607" s="254"/>
      <c r="L607" s="259"/>
      <c r="M607" s="260"/>
      <c r="N607" s="261"/>
      <c r="O607" s="261"/>
      <c r="P607" s="261"/>
      <c r="Q607" s="261"/>
      <c r="R607" s="261"/>
      <c r="S607" s="261"/>
      <c r="T607" s="262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63" t="s">
        <v>174</v>
      </c>
      <c r="AU607" s="263" t="s">
        <v>81</v>
      </c>
      <c r="AV607" s="14" t="s">
        <v>83</v>
      </c>
      <c r="AW607" s="14" t="s">
        <v>30</v>
      </c>
      <c r="AX607" s="14" t="s">
        <v>73</v>
      </c>
      <c r="AY607" s="263" t="s">
        <v>117</v>
      </c>
    </row>
    <row r="608" s="15" customFormat="1">
      <c r="A608" s="15"/>
      <c r="B608" s="264"/>
      <c r="C608" s="265"/>
      <c r="D608" s="233" t="s">
        <v>174</v>
      </c>
      <c r="E608" s="266" t="s">
        <v>1</v>
      </c>
      <c r="F608" s="267" t="s">
        <v>179</v>
      </c>
      <c r="G608" s="265"/>
      <c r="H608" s="268">
        <v>5</v>
      </c>
      <c r="I608" s="269"/>
      <c r="J608" s="265"/>
      <c r="K608" s="265"/>
      <c r="L608" s="270"/>
      <c r="M608" s="271"/>
      <c r="N608" s="272"/>
      <c r="O608" s="272"/>
      <c r="P608" s="272"/>
      <c r="Q608" s="272"/>
      <c r="R608" s="272"/>
      <c r="S608" s="272"/>
      <c r="T608" s="273"/>
      <c r="U608" s="15"/>
      <c r="V608" s="15"/>
      <c r="W608" s="15"/>
      <c r="X608" s="15"/>
      <c r="Y608" s="15"/>
      <c r="Z608" s="15"/>
      <c r="AA608" s="15"/>
      <c r="AB608" s="15"/>
      <c r="AC608" s="15"/>
      <c r="AD608" s="15"/>
      <c r="AE608" s="15"/>
      <c r="AT608" s="274" t="s">
        <v>174</v>
      </c>
      <c r="AU608" s="274" t="s">
        <v>81</v>
      </c>
      <c r="AV608" s="15" t="s">
        <v>124</v>
      </c>
      <c r="AW608" s="15" t="s">
        <v>30</v>
      </c>
      <c r="AX608" s="15" t="s">
        <v>81</v>
      </c>
      <c r="AY608" s="274" t="s">
        <v>117</v>
      </c>
    </row>
    <row r="609" s="2" customFormat="1" ht="37.8" customHeight="1">
      <c r="A609" s="38"/>
      <c r="B609" s="39"/>
      <c r="C609" s="219" t="s">
        <v>442</v>
      </c>
      <c r="D609" s="219" t="s">
        <v>120</v>
      </c>
      <c r="E609" s="220" t="s">
        <v>664</v>
      </c>
      <c r="F609" s="221" t="s">
        <v>665</v>
      </c>
      <c r="G609" s="222" t="s">
        <v>265</v>
      </c>
      <c r="H609" s="223">
        <v>1</v>
      </c>
      <c r="I609" s="224"/>
      <c r="J609" s="225">
        <f>ROUND(I609*H609,2)</f>
        <v>0</v>
      </c>
      <c r="K609" s="226"/>
      <c r="L609" s="44"/>
      <c r="M609" s="227" t="s">
        <v>1</v>
      </c>
      <c r="N609" s="228" t="s">
        <v>38</v>
      </c>
      <c r="O609" s="91"/>
      <c r="P609" s="229">
        <f>O609*H609</f>
        <v>0</v>
      </c>
      <c r="Q609" s="229">
        <v>0</v>
      </c>
      <c r="R609" s="229">
        <f>Q609*H609</f>
        <v>0</v>
      </c>
      <c r="S609" s="229">
        <v>0</v>
      </c>
      <c r="T609" s="230">
        <f>S609*H609</f>
        <v>0</v>
      </c>
      <c r="U609" s="38"/>
      <c r="V609" s="38"/>
      <c r="W609" s="38"/>
      <c r="X609" s="38"/>
      <c r="Y609" s="38"/>
      <c r="Z609" s="38"/>
      <c r="AA609" s="38"/>
      <c r="AB609" s="38"/>
      <c r="AC609" s="38"/>
      <c r="AD609" s="38"/>
      <c r="AE609" s="38"/>
      <c r="AR609" s="231" t="s">
        <v>124</v>
      </c>
      <c r="AT609" s="231" t="s">
        <v>120</v>
      </c>
      <c r="AU609" s="231" t="s">
        <v>81</v>
      </c>
      <c r="AY609" s="17" t="s">
        <v>117</v>
      </c>
      <c r="BE609" s="232">
        <f>IF(N609="základní",J609,0)</f>
        <v>0</v>
      </c>
      <c r="BF609" s="232">
        <f>IF(N609="snížená",J609,0)</f>
        <v>0</v>
      </c>
      <c r="BG609" s="232">
        <f>IF(N609="zákl. přenesená",J609,0)</f>
        <v>0</v>
      </c>
      <c r="BH609" s="232">
        <f>IF(N609="sníž. přenesená",J609,0)</f>
        <v>0</v>
      </c>
      <c r="BI609" s="232">
        <f>IF(N609="nulová",J609,0)</f>
        <v>0</v>
      </c>
      <c r="BJ609" s="17" t="s">
        <v>81</v>
      </c>
      <c r="BK609" s="232">
        <f>ROUND(I609*H609,2)</f>
        <v>0</v>
      </c>
      <c r="BL609" s="17" t="s">
        <v>124</v>
      </c>
      <c r="BM609" s="231" t="s">
        <v>666</v>
      </c>
    </row>
    <row r="610" s="2" customFormat="1">
      <c r="A610" s="38"/>
      <c r="B610" s="39"/>
      <c r="C610" s="40"/>
      <c r="D610" s="233" t="s">
        <v>125</v>
      </c>
      <c r="E610" s="40"/>
      <c r="F610" s="234" t="s">
        <v>667</v>
      </c>
      <c r="G610" s="40"/>
      <c r="H610" s="40"/>
      <c r="I610" s="235"/>
      <c r="J610" s="40"/>
      <c r="K610" s="40"/>
      <c r="L610" s="44"/>
      <c r="M610" s="236"/>
      <c r="N610" s="237"/>
      <c r="O610" s="91"/>
      <c r="P610" s="91"/>
      <c r="Q610" s="91"/>
      <c r="R610" s="91"/>
      <c r="S610" s="91"/>
      <c r="T610" s="92"/>
      <c r="U610" s="38"/>
      <c r="V610" s="38"/>
      <c r="W610" s="38"/>
      <c r="X610" s="38"/>
      <c r="Y610" s="38"/>
      <c r="Z610" s="38"/>
      <c r="AA610" s="38"/>
      <c r="AB610" s="38"/>
      <c r="AC610" s="38"/>
      <c r="AD610" s="38"/>
      <c r="AE610" s="38"/>
      <c r="AT610" s="17" t="s">
        <v>125</v>
      </c>
      <c r="AU610" s="17" t="s">
        <v>81</v>
      </c>
    </row>
    <row r="611" s="14" customFormat="1">
      <c r="A611" s="14"/>
      <c r="B611" s="253"/>
      <c r="C611" s="254"/>
      <c r="D611" s="233" t="s">
        <v>174</v>
      </c>
      <c r="E611" s="255" t="s">
        <v>1</v>
      </c>
      <c r="F611" s="256" t="s">
        <v>81</v>
      </c>
      <c r="G611" s="254"/>
      <c r="H611" s="257">
        <v>1</v>
      </c>
      <c r="I611" s="258"/>
      <c r="J611" s="254"/>
      <c r="K611" s="254"/>
      <c r="L611" s="259"/>
      <c r="M611" s="260"/>
      <c r="N611" s="261"/>
      <c r="O611" s="261"/>
      <c r="P611" s="261"/>
      <c r="Q611" s="261"/>
      <c r="R611" s="261"/>
      <c r="S611" s="261"/>
      <c r="T611" s="262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63" t="s">
        <v>174</v>
      </c>
      <c r="AU611" s="263" t="s">
        <v>81</v>
      </c>
      <c r="AV611" s="14" t="s">
        <v>83</v>
      </c>
      <c r="AW611" s="14" t="s">
        <v>30</v>
      </c>
      <c r="AX611" s="14" t="s">
        <v>73</v>
      </c>
      <c r="AY611" s="263" t="s">
        <v>117</v>
      </c>
    </row>
    <row r="612" s="15" customFormat="1">
      <c r="A612" s="15"/>
      <c r="B612" s="264"/>
      <c r="C612" s="265"/>
      <c r="D612" s="233" t="s">
        <v>174</v>
      </c>
      <c r="E612" s="266" t="s">
        <v>1</v>
      </c>
      <c r="F612" s="267" t="s">
        <v>179</v>
      </c>
      <c r="G612" s="265"/>
      <c r="H612" s="268">
        <v>1</v>
      </c>
      <c r="I612" s="269"/>
      <c r="J612" s="265"/>
      <c r="K612" s="265"/>
      <c r="L612" s="270"/>
      <c r="M612" s="271"/>
      <c r="N612" s="272"/>
      <c r="O612" s="272"/>
      <c r="P612" s="272"/>
      <c r="Q612" s="272"/>
      <c r="R612" s="272"/>
      <c r="S612" s="272"/>
      <c r="T612" s="273"/>
      <c r="U612" s="15"/>
      <c r="V612" s="15"/>
      <c r="W612" s="15"/>
      <c r="X612" s="15"/>
      <c r="Y612" s="15"/>
      <c r="Z612" s="15"/>
      <c r="AA612" s="15"/>
      <c r="AB612" s="15"/>
      <c r="AC612" s="15"/>
      <c r="AD612" s="15"/>
      <c r="AE612" s="15"/>
      <c r="AT612" s="274" t="s">
        <v>174</v>
      </c>
      <c r="AU612" s="274" t="s">
        <v>81</v>
      </c>
      <c r="AV612" s="15" t="s">
        <v>124</v>
      </c>
      <c r="AW612" s="15" t="s">
        <v>30</v>
      </c>
      <c r="AX612" s="15" t="s">
        <v>81</v>
      </c>
      <c r="AY612" s="274" t="s">
        <v>117</v>
      </c>
    </row>
    <row r="613" s="2" customFormat="1" ht="37.8" customHeight="1">
      <c r="A613" s="38"/>
      <c r="B613" s="39"/>
      <c r="C613" s="219" t="s">
        <v>668</v>
      </c>
      <c r="D613" s="219" t="s">
        <v>120</v>
      </c>
      <c r="E613" s="220" t="s">
        <v>669</v>
      </c>
      <c r="F613" s="221" t="s">
        <v>670</v>
      </c>
      <c r="G613" s="222" t="s">
        <v>265</v>
      </c>
      <c r="H613" s="223">
        <v>1</v>
      </c>
      <c r="I613" s="224"/>
      <c r="J613" s="225">
        <f>ROUND(I613*H613,2)</f>
        <v>0</v>
      </c>
      <c r="K613" s="226"/>
      <c r="L613" s="44"/>
      <c r="M613" s="227" t="s">
        <v>1</v>
      </c>
      <c r="N613" s="228" t="s">
        <v>38</v>
      </c>
      <c r="O613" s="91"/>
      <c r="P613" s="229">
        <f>O613*H613</f>
        <v>0</v>
      </c>
      <c r="Q613" s="229">
        <v>0</v>
      </c>
      <c r="R613" s="229">
        <f>Q613*H613</f>
        <v>0</v>
      </c>
      <c r="S613" s="229">
        <v>0</v>
      </c>
      <c r="T613" s="230">
        <f>S613*H613</f>
        <v>0</v>
      </c>
      <c r="U613" s="38"/>
      <c r="V613" s="38"/>
      <c r="W613" s="38"/>
      <c r="X613" s="38"/>
      <c r="Y613" s="38"/>
      <c r="Z613" s="38"/>
      <c r="AA613" s="38"/>
      <c r="AB613" s="38"/>
      <c r="AC613" s="38"/>
      <c r="AD613" s="38"/>
      <c r="AE613" s="38"/>
      <c r="AR613" s="231" t="s">
        <v>124</v>
      </c>
      <c r="AT613" s="231" t="s">
        <v>120</v>
      </c>
      <c r="AU613" s="231" t="s">
        <v>81</v>
      </c>
      <c r="AY613" s="17" t="s">
        <v>117</v>
      </c>
      <c r="BE613" s="232">
        <f>IF(N613="základní",J613,0)</f>
        <v>0</v>
      </c>
      <c r="BF613" s="232">
        <f>IF(N613="snížená",J613,0)</f>
        <v>0</v>
      </c>
      <c r="BG613" s="232">
        <f>IF(N613="zákl. přenesená",J613,0)</f>
        <v>0</v>
      </c>
      <c r="BH613" s="232">
        <f>IF(N613="sníž. přenesená",J613,0)</f>
        <v>0</v>
      </c>
      <c r="BI613" s="232">
        <f>IF(N613="nulová",J613,0)</f>
        <v>0</v>
      </c>
      <c r="BJ613" s="17" t="s">
        <v>81</v>
      </c>
      <c r="BK613" s="232">
        <f>ROUND(I613*H613,2)</f>
        <v>0</v>
      </c>
      <c r="BL613" s="17" t="s">
        <v>124</v>
      </c>
      <c r="BM613" s="231" t="s">
        <v>671</v>
      </c>
    </row>
    <row r="614" s="2" customFormat="1">
      <c r="A614" s="38"/>
      <c r="B614" s="39"/>
      <c r="C614" s="40"/>
      <c r="D614" s="233" t="s">
        <v>125</v>
      </c>
      <c r="E614" s="40"/>
      <c r="F614" s="234" t="s">
        <v>672</v>
      </c>
      <c r="G614" s="40"/>
      <c r="H614" s="40"/>
      <c r="I614" s="235"/>
      <c r="J614" s="40"/>
      <c r="K614" s="40"/>
      <c r="L614" s="44"/>
      <c r="M614" s="236"/>
      <c r="N614" s="237"/>
      <c r="O614" s="91"/>
      <c r="P614" s="91"/>
      <c r="Q614" s="91"/>
      <c r="R614" s="91"/>
      <c r="S614" s="91"/>
      <c r="T614" s="92"/>
      <c r="U614" s="38"/>
      <c r="V614" s="38"/>
      <c r="W614" s="38"/>
      <c r="X614" s="38"/>
      <c r="Y614" s="38"/>
      <c r="Z614" s="38"/>
      <c r="AA614" s="38"/>
      <c r="AB614" s="38"/>
      <c r="AC614" s="38"/>
      <c r="AD614" s="38"/>
      <c r="AE614" s="38"/>
      <c r="AT614" s="17" t="s">
        <v>125</v>
      </c>
      <c r="AU614" s="17" t="s">
        <v>81</v>
      </c>
    </row>
    <row r="615" s="14" customFormat="1">
      <c r="A615" s="14"/>
      <c r="B615" s="253"/>
      <c r="C615" s="254"/>
      <c r="D615" s="233" t="s">
        <v>174</v>
      </c>
      <c r="E615" s="255" t="s">
        <v>1</v>
      </c>
      <c r="F615" s="256" t="s">
        <v>81</v>
      </c>
      <c r="G615" s="254"/>
      <c r="H615" s="257">
        <v>1</v>
      </c>
      <c r="I615" s="258"/>
      <c r="J615" s="254"/>
      <c r="K615" s="254"/>
      <c r="L615" s="259"/>
      <c r="M615" s="260"/>
      <c r="N615" s="261"/>
      <c r="O615" s="261"/>
      <c r="P615" s="261"/>
      <c r="Q615" s="261"/>
      <c r="R615" s="261"/>
      <c r="S615" s="261"/>
      <c r="T615" s="262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63" t="s">
        <v>174</v>
      </c>
      <c r="AU615" s="263" t="s">
        <v>81</v>
      </c>
      <c r="AV615" s="14" t="s">
        <v>83</v>
      </c>
      <c r="AW615" s="14" t="s">
        <v>30</v>
      </c>
      <c r="AX615" s="14" t="s">
        <v>73</v>
      </c>
      <c r="AY615" s="263" t="s">
        <v>117</v>
      </c>
    </row>
    <row r="616" s="15" customFormat="1">
      <c r="A616" s="15"/>
      <c r="B616" s="264"/>
      <c r="C616" s="265"/>
      <c r="D616" s="233" t="s">
        <v>174</v>
      </c>
      <c r="E616" s="266" t="s">
        <v>1</v>
      </c>
      <c r="F616" s="267" t="s">
        <v>179</v>
      </c>
      <c r="G616" s="265"/>
      <c r="H616" s="268">
        <v>1</v>
      </c>
      <c r="I616" s="269"/>
      <c r="J616" s="265"/>
      <c r="K616" s="265"/>
      <c r="L616" s="270"/>
      <c r="M616" s="271"/>
      <c r="N616" s="272"/>
      <c r="O616" s="272"/>
      <c r="P616" s="272"/>
      <c r="Q616" s="272"/>
      <c r="R616" s="272"/>
      <c r="S616" s="272"/>
      <c r="T616" s="273"/>
      <c r="U616" s="15"/>
      <c r="V616" s="15"/>
      <c r="W616" s="15"/>
      <c r="X616" s="15"/>
      <c r="Y616" s="15"/>
      <c r="Z616" s="15"/>
      <c r="AA616" s="15"/>
      <c r="AB616" s="15"/>
      <c r="AC616" s="15"/>
      <c r="AD616" s="15"/>
      <c r="AE616" s="15"/>
      <c r="AT616" s="274" t="s">
        <v>174</v>
      </c>
      <c r="AU616" s="274" t="s">
        <v>81</v>
      </c>
      <c r="AV616" s="15" t="s">
        <v>124</v>
      </c>
      <c r="AW616" s="15" t="s">
        <v>30</v>
      </c>
      <c r="AX616" s="15" t="s">
        <v>81</v>
      </c>
      <c r="AY616" s="274" t="s">
        <v>117</v>
      </c>
    </row>
    <row r="617" s="2" customFormat="1" ht="37.8" customHeight="1">
      <c r="A617" s="38"/>
      <c r="B617" s="39"/>
      <c r="C617" s="219" t="s">
        <v>448</v>
      </c>
      <c r="D617" s="219" t="s">
        <v>120</v>
      </c>
      <c r="E617" s="220" t="s">
        <v>673</v>
      </c>
      <c r="F617" s="221" t="s">
        <v>674</v>
      </c>
      <c r="G617" s="222" t="s">
        <v>265</v>
      </c>
      <c r="H617" s="223">
        <v>1</v>
      </c>
      <c r="I617" s="224"/>
      <c r="J617" s="225">
        <f>ROUND(I617*H617,2)</f>
        <v>0</v>
      </c>
      <c r="K617" s="226"/>
      <c r="L617" s="44"/>
      <c r="M617" s="227" t="s">
        <v>1</v>
      </c>
      <c r="N617" s="228" t="s">
        <v>38</v>
      </c>
      <c r="O617" s="91"/>
      <c r="P617" s="229">
        <f>O617*H617</f>
        <v>0</v>
      </c>
      <c r="Q617" s="229">
        <v>0</v>
      </c>
      <c r="R617" s="229">
        <f>Q617*H617</f>
        <v>0</v>
      </c>
      <c r="S617" s="229">
        <v>0</v>
      </c>
      <c r="T617" s="230">
        <f>S617*H617</f>
        <v>0</v>
      </c>
      <c r="U617" s="38"/>
      <c r="V617" s="38"/>
      <c r="W617" s="38"/>
      <c r="X617" s="38"/>
      <c r="Y617" s="38"/>
      <c r="Z617" s="38"/>
      <c r="AA617" s="38"/>
      <c r="AB617" s="38"/>
      <c r="AC617" s="38"/>
      <c r="AD617" s="38"/>
      <c r="AE617" s="38"/>
      <c r="AR617" s="231" t="s">
        <v>124</v>
      </c>
      <c r="AT617" s="231" t="s">
        <v>120</v>
      </c>
      <c r="AU617" s="231" t="s">
        <v>81</v>
      </c>
      <c r="AY617" s="17" t="s">
        <v>117</v>
      </c>
      <c r="BE617" s="232">
        <f>IF(N617="základní",J617,0)</f>
        <v>0</v>
      </c>
      <c r="BF617" s="232">
        <f>IF(N617="snížená",J617,0)</f>
        <v>0</v>
      </c>
      <c r="BG617" s="232">
        <f>IF(N617="zákl. přenesená",J617,0)</f>
        <v>0</v>
      </c>
      <c r="BH617" s="232">
        <f>IF(N617="sníž. přenesená",J617,0)</f>
        <v>0</v>
      </c>
      <c r="BI617" s="232">
        <f>IF(N617="nulová",J617,0)</f>
        <v>0</v>
      </c>
      <c r="BJ617" s="17" t="s">
        <v>81</v>
      </c>
      <c r="BK617" s="232">
        <f>ROUND(I617*H617,2)</f>
        <v>0</v>
      </c>
      <c r="BL617" s="17" t="s">
        <v>124</v>
      </c>
      <c r="BM617" s="231" t="s">
        <v>675</v>
      </c>
    </row>
    <row r="618" s="2" customFormat="1">
      <c r="A618" s="38"/>
      <c r="B618" s="39"/>
      <c r="C618" s="40"/>
      <c r="D618" s="233" t="s">
        <v>125</v>
      </c>
      <c r="E618" s="40"/>
      <c r="F618" s="234" t="s">
        <v>676</v>
      </c>
      <c r="G618" s="40"/>
      <c r="H618" s="40"/>
      <c r="I618" s="235"/>
      <c r="J618" s="40"/>
      <c r="K618" s="40"/>
      <c r="L618" s="44"/>
      <c r="M618" s="236"/>
      <c r="N618" s="237"/>
      <c r="O618" s="91"/>
      <c r="P618" s="91"/>
      <c r="Q618" s="91"/>
      <c r="R618" s="91"/>
      <c r="S618" s="91"/>
      <c r="T618" s="92"/>
      <c r="U618" s="38"/>
      <c r="V618" s="38"/>
      <c r="W618" s="38"/>
      <c r="X618" s="38"/>
      <c r="Y618" s="38"/>
      <c r="Z618" s="38"/>
      <c r="AA618" s="38"/>
      <c r="AB618" s="38"/>
      <c r="AC618" s="38"/>
      <c r="AD618" s="38"/>
      <c r="AE618" s="38"/>
      <c r="AT618" s="17" t="s">
        <v>125</v>
      </c>
      <c r="AU618" s="17" t="s">
        <v>81</v>
      </c>
    </row>
    <row r="619" s="13" customFormat="1">
      <c r="A619" s="13"/>
      <c r="B619" s="243"/>
      <c r="C619" s="244"/>
      <c r="D619" s="233" t="s">
        <v>174</v>
      </c>
      <c r="E619" s="245" t="s">
        <v>1</v>
      </c>
      <c r="F619" s="246" t="s">
        <v>677</v>
      </c>
      <c r="G619" s="244"/>
      <c r="H619" s="245" t="s">
        <v>1</v>
      </c>
      <c r="I619" s="247"/>
      <c r="J619" s="244"/>
      <c r="K619" s="244"/>
      <c r="L619" s="248"/>
      <c r="M619" s="249"/>
      <c r="N619" s="250"/>
      <c r="O619" s="250"/>
      <c r="P619" s="250"/>
      <c r="Q619" s="250"/>
      <c r="R619" s="250"/>
      <c r="S619" s="250"/>
      <c r="T619" s="251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52" t="s">
        <v>174</v>
      </c>
      <c r="AU619" s="252" t="s">
        <v>81</v>
      </c>
      <c r="AV619" s="13" t="s">
        <v>81</v>
      </c>
      <c r="AW619" s="13" t="s">
        <v>30</v>
      </c>
      <c r="AX619" s="13" t="s">
        <v>73</v>
      </c>
      <c r="AY619" s="252" t="s">
        <v>117</v>
      </c>
    </row>
    <row r="620" s="14" customFormat="1">
      <c r="A620" s="14"/>
      <c r="B620" s="253"/>
      <c r="C620" s="254"/>
      <c r="D620" s="233" t="s">
        <v>174</v>
      </c>
      <c r="E620" s="255" t="s">
        <v>1</v>
      </c>
      <c r="F620" s="256" t="s">
        <v>81</v>
      </c>
      <c r="G620" s="254"/>
      <c r="H620" s="257">
        <v>1</v>
      </c>
      <c r="I620" s="258"/>
      <c r="J620" s="254"/>
      <c r="K620" s="254"/>
      <c r="L620" s="259"/>
      <c r="M620" s="260"/>
      <c r="N620" s="261"/>
      <c r="O620" s="261"/>
      <c r="P620" s="261"/>
      <c r="Q620" s="261"/>
      <c r="R620" s="261"/>
      <c r="S620" s="261"/>
      <c r="T620" s="262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63" t="s">
        <v>174</v>
      </c>
      <c r="AU620" s="263" t="s">
        <v>81</v>
      </c>
      <c r="AV620" s="14" t="s">
        <v>83</v>
      </c>
      <c r="AW620" s="14" t="s">
        <v>30</v>
      </c>
      <c r="AX620" s="14" t="s">
        <v>73</v>
      </c>
      <c r="AY620" s="263" t="s">
        <v>117</v>
      </c>
    </row>
    <row r="621" s="15" customFormat="1">
      <c r="A621" s="15"/>
      <c r="B621" s="264"/>
      <c r="C621" s="265"/>
      <c r="D621" s="233" t="s">
        <v>174</v>
      </c>
      <c r="E621" s="266" t="s">
        <v>1</v>
      </c>
      <c r="F621" s="267" t="s">
        <v>179</v>
      </c>
      <c r="G621" s="265"/>
      <c r="H621" s="268">
        <v>1</v>
      </c>
      <c r="I621" s="269"/>
      <c r="J621" s="265"/>
      <c r="K621" s="265"/>
      <c r="L621" s="270"/>
      <c r="M621" s="271"/>
      <c r="N621" s="272"/>
      <c r="O621" s="272"/>
      <c r="P621" s="272"/>
      <c r="Q621" s="272"/>
      <c r="R621" s="272"/>
      <c r="S621" s="272"/>
      <c r="T621" s="273"/>
      <c r="U621" s="15"/>
      <c r="V621" s="15"/>
      <c r="W621" s="15"/>
      <c r="X621" s="15"/>
      <c r="Y621" s="15"/>
      <c r="Z621" s="15"/>
      <c r="AA621" s="15"/>
      <c r="AB621" s="15"/>
      <c r="AC621" s="15"/>
      <c r="AD621" s="15"/>
      <c r="AE621" s="15"/>
      <c r="AT621" s="274" t="s">
        <v>174</v>
      </c>
      <c r="AU621" s="274" t="s">
        <v>81</v>
      </c>
      <c r="AV621" s="15" t="s">
        <v>124</v>
      </c>
      <c r="AW621" s="15" t="s">
        <v>30</v>
      </c>
      <c r="AX621" s="15" t="s">
        <v>81</v>
      </c>
      <c r="AY621" s="274" t="s">
        <v>117</v>
      </c>
    </row>
    <row r="622" s="2" customFormat="1" ht="24.15" customHeight="1">
      <c r="A622" s="38"/>
      <c r="B622" s="39"/>
      <c r="C622" s="219" t="s">
        <v>678</v>
      </c>
      <c r="D622" s="219" t="s">
        <v>120</v>
      </c>
      <c r="E622" s="220" t="s">
        <v>679</v>
      </c>
      <c r="F622" s="221" t="s">
        <v>680</v>
      </c>
      <c r="G622" s="222" t="s">
        <v>265</v>
      </c>
      <c r="H622" s="223">
        <v>1</v>
      </c>
      <c r="I622" s="224"/>
      <c r="J622" s="225">
        <f>ROUND(I622*H622,2)</f>
        <v>0</v>
      </c>
      <c r="K622" s="226"/>
      <c r="L622" s="44"/>
      <c r="M622" s="227" t="s">
        <v>1</v>
      </c>
      <c r="N622" s="228" t="s">
        <v>38</v>
      </c>
      <c r="O622" s="91"/>
      <c r="P622" s="229">
        <f>O622*H622</f>
        <v>0</v>
      </c>
      <c r="Q622" s="229">
        <v>0</v>
      </c>
      <c r="R622" s="229">
        <f>Q622*H622</f>
        <v>0</v>
      </c>
      <c r="S622" s="229">
        <v>0</v>
      </c>
      <c r="T622" s="230">
        <f>S622*H622</f>
        <v>0</v>
      </c>
      <c r="U622" s="38"/>
      <c r="V622" s="38"/>
      <c r="W622" s="38"/>
      <c r="X622" s="38"/>
      <c r="Y622" s="38"/>
      <c r="Z622" s="38"/>
      <c r="AA622" s="38"/>
      <c r="AB622" s="38"/>
      <c r="AC622" s="38"/>
      <c r="AD622" s="38"/>
      <c r="AE622" s="38"/>
      <c r="AR622" s="231" t="s">
        <v>124</v>
      </c>
      <c r="AT622" s="231" t="s">
        <v>120</v>
      </c>
      <c r="AU622" s="231" t="s">
        <v>81</v>
      </c>
      <c r="AY622" s="17" t="s">
        <v>117</v>
      </c>
      <c r="BE622" s="232">
        <f>IF(N622="základní",J622,0)</f>
        <v>0</v>
      </c>
      <c r="BF622" s="232">
        <f>IF(N622="snížená",J622,0)</f>
        <v>0</v>
      </c>
      <c r="BG622" s="232">
        <f>IF(N622="zákl. přenesená",J622,0)</f>
        <v>0</v>
      </c>
      <c r="BH622" s="232">
        <f>IF(N622="sníž. přenesená",J622,0)</f>
        <v>0</v>
      </c>
      <c r="BI622" s="232">
        <f>IF(N622="nulová",J622,0)</f>
        <v>0</v>
      </c>
      <c r="BJ622" s="17" t="s">
        <v>81</v>
      </c>
      <c r="BK622" s="232">
        <f>ROUND(I622*H622,2)</f>
        <v>0</v>
      </c>
      <c r="BL622" s="17" t="s">
        <v>124</v>
      </c>
      <c r="BM622" s="231" t="s">
        <v>681</v>
      </c>
    </row>
    <row r="623" s="2" customFormat="1">
      <c r="A623" s="38"/>
      <c r="B623" s="39"/>
      <c r="C623" s="40"/>
      <c r="D623" s="233" t="s">
        <v>125</v>
      </c>
      <c r="E623" s="40"/>
      <c r="F623" s="234" t="s">
        <v>682</v>
      </c>
      <c r="G623" s="40"/>
      <c r="H623" s="40"/>
      <c r="I623" s="235"/>
      <c r="J623" s="40"/>
      <c r="K623" s="40"/>
      <c r="L623" s="44"/>
      <c r="M623" s="236"/>
      <c r="N623" s="237"/>
      <c r="O623" s="91"/>
      <c r="P623" s="91"/>
      <c r="Q623" s="91"/>
      <c r="R623" s="91"/>
      <c r="S623" s="91"/>
      <c r="T623" s="92"/>
      <c r="U623" s="38"/>
      <c r="V623" s="38"/>
      <c r="W623" s="38"/>
      <c r="X623" s="38"/>
      <c r="Y623" s="38"/>
      <c r="Z623" s="38"/>
      <c r="AA623" s="38"/>
      <c r="AB623" s="38"/>
      <c r="AC623" s="38"/>
      <c r="AD623" s="38"/>
      <c r="AE623" s="38"/>
      <c r="AT623" s="17" t="s">
        <v>125</v>
      </c>
      <c r="AU623" s="17" t="s">
        <v>81</v>
      </c>
    </row>
    <row r="624" s="2" customFormat="1" ht="37.8" customHeight="1">
      <c r="A624" s="38"/>
      <c r="B624" s="39"/>
      <c r="C624" s="219" t="s">
        <v>457</v>
      </c>
      <c r="D624" s="219" t="s">
        <v>120</v>
      </c>
      <c r="E624" s="220" t="s">
        <v>683</v>
      </c>
      <c r="F624" s="221" t="s">
        <v>684</v>
      </c>
      <c r="G624" s="222" t="s">
        <v>265</v>
      </c>
      <c r="H624" s="223">
        <v>1</v>
      </c>
      <c r="I624" s="224"/>
      <c r="J624" s="225">
        <f>ROUND(I624*H624,2)</f>
        <v>0</v>
      </c>
      <c r="K624" s="226"/>
      <c r="L624" s="44"/>
      <c r="M624" s="227" t="s">
        <v>1</v>
      </c>
      <c r="N624" s="228" t="s">
        <v>38</v>
      </c>
      <c r="O624" s="91"/>
      <c r="P624" s="229">
        <f>O624*H624</f>
        <v>0</v>
      </c>
      <c r="Q624" s="229">
        <v>0</v>
      </c>
      <c r="R624" s="229">
        <f>Q624*H624</f>
        <v>0</v>
      </c>
      <c r="S624" s="229">
        <v>0</v>
      </c>
      <c r="T624" s="230">
        <f>S624*H624</f>
        <v>0</v>
      </c>
      <c r="U624" s="38"/>
      <c r="V624" s="38"/>
      <c r="W624" s="38"/>
      <c r="X624" s="38"/>
      <c r="Y624" s="38"/>
      <c r="Z624" s="38"/>
      <c r="AA624" s="38"/>
      <c r="AB624" s="38"/>
      <c r="AC624" s="38"/>
      <c r="AD624" s="38"/>
      <c r="AE624" s="38"/>
      <c r="AR624" s="231" t="s">
        <v>124</v>
      </c>
      <c r="AT624" s="231" t="s">
        <v>120</v>
      </c>
      <c r="AU624" s="231" t="s">
        <v>81</v>
      </c>
      <c r="AY624" s="17" t="s">
        <v>117</v>
      </c>
      <c r="BE624" s="232">
        <f>IF(N624="základní",J624,0)</f>
        <v>0</v>
      </c>
      <c r="BF624" s="232">
        <f>IF(N624="snížená",J624,0)</f>
        <v>0</v>
      </c>
      <c r="BG624" s="232">
        <f>IF(N624="zákl. přenesená",J624,0)</f>
        <v>0</v>
      </c>
      <c r="BH624" s="232">
        <f>IF(N624="sníž. přenesená",J624,0)</f>
        <v>0</v>
      </c>
      <c r="BI624" s="232">
        <f>IF(N624="nulová",J624,0)</f>
        <v>0</v>
      </c>
      <c r="BJ624" s="17" t="s">
        <v>81</v>
      </c>
      <c r="BK624" s="232">
        <f>ROUND(I624*H624,2)</f>
        <v>0</v>
      </c>
      <c r="BL624" s="17" t="s">
        <v>124</v>
      </c>
      <c r="BM624" s="231" t="s">
        <v>685</v>
      </c>
    </row>
    <row r="625" s="2" customFormat="1">
      <c r="A625" s="38"/>
      <c r="B625" s="39"/>
      <c r="C625" s="40"/>
      <c r="D625" s="233" t="s">
        <v>125</v>
      </c>
      <c r="E625" s="40"/>
      <c r="F625" s="234" t="s">
        <v>686</v>
      </c>
      <c r="G625" s="40"/>
      <c r="H625" s="40"/>
      <c r="I625" s="235"/>
      <c r="J625" s="40"/>
      <c r="K625" s="40"/>
      <c r="L625" s="44"/>
      <c r="M625" s="236"/>
      <c r="N625" s="237"/>
      <c r="O625" s="91"/>
      <c r="P625" s="91"/>
      <c r="Q625" s="91"/>
      <c r="R625" s="91"/>
      <c r="S625" s="91"/>
      <c r="T625" s="92"/>
      <c r="U625" s="38"/>
      <c r="V625" s="38"/>
      <c r="W625" s="38"/>
      <c r="X625" s="38"/>
      <c r="Y625" s="38"/>
      <c r="Z625" s="38"/>
      <c r="AA625" s="38"/>
      <c r="AB625" s="38"/>
      <c r="AC625" s="38"/>
      <c r="AD625" s="38"/>
      <c r="AE625" s="38"/>
      <c r="AT625" s="17" t="s">
        <v>125</v>
      </c>
      <c r="AU625" s="17" t="s">
        <v>81</v>
      </c>
    </row>
    <row r="626" s="14" customFormat="1">
      <c r="A626" s="14"/>
      <c r="B626" s="253"/>
      <c r="C626" s="254"/>
      <c r="D626" s="233" t="s">
        <v>174</v>
      </c>
      <c r="E626" s="255" t="s">
        <v>1</v>
      </c>
      <c r="F626" s="256" t="s">
        <v>81</v>
      </c>
      <c r="G626" s="254"/>
      <c r="H626" s="257">
        <v>1</v>
      </c>
      <c r="I626" s="258"/>
      <c r="J626" s="254"/>
      <c r="K626" s="254"/>
      <c r="L626" s="259"/>
      <c r="M626" s="260"/>
      <c r="N626" s="261"/>
      <c r="O626" s="261"/>
      <c r="P626" s="261"/>
      <c r="Q626" s="261"/>
      <c r="R626" s="261"/>
      <c r="S626" s="261"/>
      <c r="T626" s="262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63" t="s">
        <v>174</v>
      </c>
      <c r="AU626" s="263" t="s">
        <v>81</v>
      </c>
      <c r="AV626" s="14" t="s">
        <v>83</v>
      </c>
      <c r="AW626" s="14" t="s">
        <v>30</v>
      </c>
      <c r="AX626" s="14" t="s">
        <v>73</v>
      </c>
      <c r="AY626" s="263" t="s">
        <v>117</v>
      </c>
    </row>
    <row r="627" s="15" customFormat="1">
      <c r="A627" s="15"/>
      <c r="B627" s="264"/>
      <c r="C627" s="265"/>
      <c r="D627" s="233" t="s">
        <v>174</v>
      </c>
      <c r="E627" s="266" t="s">
        <v>1</v>
      </c>
      <c r="F627" s="267" t="s">
        <v>179</v>
      </c>
      <c r="G627" s="265"/>
      <c r="H627" s="268">
        <v>1</v>
      </c>
      <c r="I627" s="269"/>
      <c r="J627" s="265"/>
      <c r="K627" s="265"/>
      <c r="L627" s="270"/>
      <c r="M627" s="271"/>
      <c r="N627" s="272"/>
      <c r="O627" s="272"/>
      <c r="P627" s="272"/>
      <c r="Q627" s="272"/>
      <c r="R627" s="272"/>
      <c r="S627" s="272"/>
      <c r="T627" s="273"/>
      <c r="U627" s="15"/>
      <c r="V627" s="15"/>
      <c r="W627" s="15"/>
      <c r="X627" s="15"/>
      <c r="Y627" s="15"/>
      <c r="Z627" s="15"/>
      <c r="AA627" s="15"/>
      <c r="AB627" s="15"/>
      <c r="AC627" s="15"/>
      <c r="AD627" s="15"/>
      <c r="AE627" s="15"/>
      <c r="AT627" s="274" t="s">
        <v>174</v>
      </c>
      <c r="AU627" s="274" t="s">
        <v>81</v>
      </c>
      <c r="AV627" s="15" t="s">
        <v>124</v>
      </c>
      <c r="AW627" s="15" t="s">
        <v>30</v>
      </c>
      <c r="AX627" s="15" t="s">
        <v>81</v>
      </c>
      <c r="AY627" s="274" t="s">
        <v>117</v>
      </c>
    </row>
    <row r="628" s="2" customFormat="1" ht="37.8" customHeight="1">
      <c r="A628" s="38"/>
      <c r="B628" s="39"/>
      <c r="C628" s="219" t="s">
        <v>687</v>
      </c>
      <c r="D628" s="219" t="s">
        <v>120</v>
      </c>
      <c r="E628" s="220" t="s">
        <v>688</v>
      </c>
      <c r="F628" s="221" t="s">
        <v>689</v>
      </c>
      <c r="G628" s="222" t="s">
        <v>265</v>
      </c>
      <c r="H628" s="223">
        <v>1</v>
      </c>
      <c r="I628" s="224"/>
      <c r="J628" s="225">
        <f>ROUND(I628*H628,2)</f>
        <v>0</v>
      </c>
      <c r="K628" s="226"/>
      <c r="L628" s="44"/>
      <c r="M628" s="227" t="s">
        <v>1</v>
      </c>
      <c r="N628" s="228" t="s">
        <v>38</v>
      </c>
      <c r="O628" s="91"/>
      <c r="P628" s="229">
        <f>O628*H628</f>
        <v>0</v>
      </c>
      <c r="Q628" s="229">
        <v>0</v>
      </c>
      <c r="R628" s="229">
        <f>Q628*H628</f>
        <v>0</v>
      </c>
      <c r="S628" s="229">
        <v>0</v>
      </c>
      <c r="T628" s="230">
        <f>S628*H628</f>
        <v>0</v>
      </c>
      <c r="U628" s="38"/>
      <c r="V628" s="38"/>
      <c r="W628" s="38"/>
      <c r="X628" s="38"/>
      <c r="Y628" s="38"/>
      <c r="Z628" s="38"/>
      <c r="AA628" s="38"/>
      <c r="AB628" s="38"/>
      <c r="AC628" s="38"/>
      <c r="AD628" s="38"/>
      <c r="AE628" s="38"/>
      <c r="AR628" s="231" t="s">
        <v>124</v>
      </c>
      <c r="AT628" s="231" t="s">
        <v>120</v>
      </c>
      <c r="AU628" s="231" t="s">
        <v>81</v>
      </c>
      <c r="AY628" s="17" t="s">
        <v>117</v>
      </c>
      <c r="BE628" s="232">
        <f>IF(N628="základní",J628,0)</f>
        <v>0</v>
      </c>
      <c r="BF628" s="232">
        <f>IF(N628="snížená",J628,0)</f>
        <v>0</v>
      </c>
      <c r="BG628" s="232">
        <f>IF(N628="zákl. přenesená",J628,0)</f>
        <v>0</v>
      </c>
      <c r="BH628" s="232">
        <f>IF(N628="sníž. přenesená",J628,0)</f>
        <v>0</v>
      </c>
      <c r="BI628" s="232">
        <f>IF(N628="nulová",J628,0)</f>
        <v>0</v>
      </c>
      <c r="BJ628" s="17" t="s">
        <v>81</v>
      </c>
      <c r="BK628" s="232">
        <f>ROUND(I628*H628,2)</f>
        <v>0</v>
      </c>
      <c r="BL628" s="17" t="s">
        <v>124</v>
      </c>
      <c r="BM628" s="231" t="s">
        <v>690</v>
      </c>
    </row>
    <row r="629" s="2" customFormat="1">
      <c r="A629" s="38"/>
      <c r="B629" s="39"/>
      <c r="C629" s="40"/>
      <c r="D629" s="233" t="s">
        <v>125</v>
      </c>
      <c r="E629" s="40"/>
      <c r="F629" s="234" t="s">
        <v>691</v>
      </c>
      <c r="G629" s="40"/>
      <c r="H629" s="40"/>
      <c r="I629" s="235"/>
      <c r="J629" s="40"/>
      <c r="K629" s="40"/>
      <c r="L629" s="44"/>
      <c r="M629" s="236"/>
      <c r="N629" s="237"/>
      <c r="O629" s="91"/>
      <c r="P629" s="91"/>
      <c r="Q629" s="91"/>
      <c r="R629" s="91"/>
      <c r="S629" s="91"/>
      <c r="T629" s="92"/>
      <c r="U629" s="38"/>
      <c r="V629" s="38"/>
      <c r="W629" s="38"/>
      <c r="X629" s="38"/>
      <c r="Y629" s="38"/>
      <c r="Z629" s="38"/>
      <c r="AA629" s="38"/>
      <c r="AB629" s="38"/>
      <c r="AC629" s="38"/>
      <c r="AD629" s="38"/>
      <c r="AE629" s="38"/>
      <c r="AT629" s="17" t="s">
        <v>125</v>
      </c>
      <c r="AU629" s="17" t="s">
        <v>81</v>
      </c>
    </row>
    <row r="630" s="13" customFormat="1">
      <c r="A630" s="13"/>
      <c r="B630" s="243"/>
      <c r="C630" s="244"/>
      <c r="D630" s="233" t="s">
        <v>174</v>
      </c>
      <c r="E630" s="245" t="s">
        <v>1</v>
      </c>
      <c r="F630" s="246" t="s">
        <v>692</v>
      </c>
      <c r="G630" s="244"/>
      <c r="H630" s="245" t="s">
        <v>1</v>
      </c>
      <c r="I630" s="247"/>
      <c r="J630" s="244"/>
      <c r="K630" s="244"/>
      <c r="L630" s="248"/>
      <c r="M630" s="249"/>
      <c r="N630" s="250"/>
      <c r="O630" s="250"/>
      <c r="P630" s="250"/>
      <c r="Q630" s="250"/>
      <c r="R630" s="250"/>
      <c r="S630" s="250"/>
      <c r="T630" s="251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52" t="s">
        <v>174</v>
      </c>
      <c r="AU630" s="252" t="s">
        <v>81</v>
      </c>
      <c r="AV630" s="13" t="s">
        <v>81</v>
      </c>
      <c r="AW630" s="13" t="s">
        <v>30</v>
      </c>
      <c r="AX630" s="13" t="s">
        <v>73</v>
      </c>
      <c r="AY630" s="252" t="s">
        <v>117</v>
      </c>
    </row>
    <row r="631" s="14" customFormat="1">
      <c r="A631" s="14"/>
      <c r="B631" s="253"/>
      <c r="C631" s="254"/>
      <c r="D631" s="233" t="s">
        <v>174</v>
      </c>
      <c r="E631" s="255" t="s">
        <v>1</v>
      </c>
      <c r="F631" s="256" t="s">
        <v>81</v>
      </c>
      <c r="G631" s="254"/>
      <c r="H631" s="257">
        <v>1</v>
      </c>
      <c r="I631" s="258"/>
      <c r="J631" s="254"/>
      <c r="K631" s="254"/>
      <c r="L631" s="259"/>
      <c r="M631" s="260"/>
      <c r="N631" s="261"/>
      <c r="O631" s="261"/>
      <c r="P631" s="261"/>
      <c r="Q631" s="261"/>
      <c r="R631" s="261"/>
      <c r="S631" s="261"/>
      <c r="T631" s="262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63" t="s">
        <v>174</v>
      </c>
      <c r="AU631" s="263" t="s">
        <v>81</v>
      </c>
      <c r="AV631" s="14" t="s">
        <v>83</v>
      </c>
      <c r="AW631" s="14" t="s">
        <v>30</v>
      </c>
      <c r="AX631" s="14" t="s">
        <v>73</v>
      </c>
      <c r="AY631" s="263" t="s">
        <v>117</v>
      </c>
    </row>
    <row r="632" s="15" customFormat="1">
      <c r="A632" s="15"/>
      <c r="B632" s="264"/>
      <c r="C632" s="265"/>
      <c r="D632" s="233" t="s">
        <v>174</v>
      </c>
      <c r="E632" s="266" t="s">
        <v>1</v>
      </c>
      <c r="F632" s="267" t="s">
        <v>179</v>
      </c>
      <c r="G632" s="265"/>
      <c r="H632" s="268">
        <v>1</v>
      </c>
      <c r="I632" s="269"/>
      <c r="J632" s="265"/>
      <c r="K632" s="265"/>
      <c r="L632" s="270"/>
      <c r="M632" s="271"/>
      <c r="N632" s="272"/>
      <c r="O632" s="272"/>
      <c r="P632" s="272"/>
      <c r="Q632" s="272"/>
      <c r="R632" s="272"/>
      <c r="S632" s="272"/>
      <c r="T632" s="273"/>
      <c r="U632" s="15"/>
      <c r="V632" s="15"/>
      <c r="W632" s="15"/>
      <c r="X632" s="15"/>
      <c r="Y632" s="15"/>
      <c r="Z632" s="15"/>
      <c r="AA632" s="15"/>
      <c r="AB632" s="15"/>
      <c r="AC632" s="15"/>
      <c r="AD632" s="15"/>
      <c r="AE632" s="15"/>
      <c r="AT632" s="274" t="s">
        <v>174</v>
      </c>
      <c r="AU632" s="274" t="s">
        <v>81</v>
      </c>
      <c r="AV632" s="15" t="s">
        <v>124</v>
      </c>
      <c r="AW632" s="15" t="s">
        <v>30</v>
      </c>
      <c r="AX632" s="15" t="s">
        <v>81</v>
      </c>
      <c r="AY632" s="274" t="s">
        <v>117</v>
      </c>
    </row>
    <row r="633" s="2" customFormat="1" ht="24.15" customHeight="1">
      <c r="A633" s="38"/>
      <c r="B633" s="39"/>
      <c r="C633" s="219" t="s">
        <v>462</v>
      </c>
      <c r="D633" s="219" t="s">
        <v>120</v>
      </c>
      <c r="E633" s="220" t="s">
        <v>693</v>
      </c>
      <c r="F633" s="221" t="s">
        <v>694</v>
      </c>
      <c r="G633" s="222" t="s">
        <v>265</v>
      </c>
      <c r="H633" s="223">
        <v>2</v>
      </c>
      <c r="I633" s="224"/>
      <c r="J633" s="225">
        <f>ROUND(I633*H633,2)</f>
        <v>0</v>
      </c>
      <c r="K633" s="226"/>
      <c r="L633" s="44"/>
      <c r="M633" s="227" t="s">
        <v>1</v>
      </c>
      <c r="N633" s="228" t="s">
        <v>38</v>
      </c>
      <c r="O633" s="91"/>
      <c r="P633" s="229">
        <f>O633*H633</f>
        <v>0</v>
      </c>
      <c r="Q633" s="229">
        <v>0</v>
      </c>
      <c r="R633" s="229">
        <f>Q633*H633</f>
        <v>0</v>
      </c>
      <c r="S633" s="229">
        <v>0</v>
      </c>
      <c r="T633" s="230">
        <f>S633*H633</f>
        <v>0</v>
      </c>
      <c r="U633" s="38"/>
      <c r="V633" s="38"/>
      <c r="W633" s="38"/>
      <c r="X633" s="38"/>
      <c r="Y633" s="38"/>
      <c r="Z633" s="38"/>
      <c r="AA633" s="38"/>
      <c r="AB633" s="38"/>
      <c r="AC633" s="38"/>
      <c r="AD633" s="38"/>
      <c r="AE633" s="38"/>
      <c r="AR633" s="231" t="s">
        <v>124</v>
      </c>
      <c r="AT633" s="231" t="s">
        <v>120</v>
      </c>
      <c r="AU633" s="231" t="s">
        <v>81</v>
      </c>
      <c r="AY633" s="17" t="s">
        <v>117</v>
      </c>
      <c r="BE633" s="232">
        <f>IF(N633="základní",J633,0)</f>
        <v>0</v>
      </c>
      <c r="BF633" s="232">
        <f>IF(N633="snížená",J633,0)</f>
        <v>0</v>
      </c>
      <c r="BG633" s="232">
        <f>IF(N633="zákl. přenesená",J633,0)</f>
        <v>0</v>
      </c>
      <c r="BH633" s="232">
        <f>IF(N633="sníž. přenesená",J633,0)</f>
        <v>0</v>
      </c>
      <c r="BI633" s="232">
        <f>IF(N633="nulová",J633,0)</f>
        <v>0</v>
      </c>
      <c r="BJ633" s="17" t="s">
        <v>81</v>
      </c>
      <c r="BK633" s="232">
        <f>ROUND(I633*H633,2)</f>
        <v>0</v>
      </c>
      <c r="BL633" s="17" t="s">
        <v>124</v>
      </c>
      <c r="BM633" s="231" t="s">
        <v>695</v>
      </c>
    </row>
    <row r="634" s="2" customFormat="1">
      <c r="A634" s="38"/>
      <c r="B634" s="39"/>
      <c r="C634" s="40"/>
      <c r="D634" s="233" t="s">
        <v>125</v>
      </c>
      <c r="E634" s="40"/>
      <c r="F634" s="234" t="s">
        <v>667</v>
      </c>
      <c r="G634" s="40"/>
      <c r="H634" s="40"/>
      <c r="I634" s="235"/>
      <c r="J634" s="40"/>
      <c r="K634" s="40"/>
      <c r="L634" s="44"/>
      <c r="M634" s="236"/>
      <c r="N634" s="237"/>
      <c r="O634" s="91"/>
      <c r="P634" s="91"/>
      <c r="Q634" s="91"/>
      <c r="R634" s="91"/>
      <c r="S634" s="91"/>
      <c r="T634" s="92"/>
      <c r="U634" s="38"/>
      <c r="V634" s="38"/>
      <c r="W634" s="38"/>
      <c r="X634" s="38"/>
      <c r="Y634" s="38"/>
      <c r="Z634" s="38"/>
      <c r="AA634" s="38"/>
      <c r="AB634" s="38"/>
      <c r="AC634" s="38"/>
      <c r="AD634" s="38"/>
      <c r="AE634" s="38"/>
      <c r="AT634" s="17" t="s">
        <v>125</v>
      </c>
      <c r="AU634" s="17" t="s">
        <v>81</v>
      </c>
    </row>
    <row r="635" s="2" customFormat="1" ht="37.8" customHeight="1">
      <c r="A635" s="38"/>
      <c r="B635" s="39"/>
      <c r="C635" s="219" t="s">
        <v>696</v>
      </c>
      <c r="D635" s="219" t="s">
        <v>120</v>
      </c>
      <c r="E635" s="220" t="s">
        <v>697</v>
      </c>
      <c r="F635" s="221" t="s">
        <v>698</v>
      </c>
      <c r="G635" s="222" t="s">
        <v>265</v>
      </c>
      <c r="H635" s="223">
        <v>1</v>
      </c>
      <c r="I635" s="224"/>
      <c r="J635" s="225">
        <f>ROUND(I635*H635,2)</f>
        <v>0</v>
      </c>
      <c r="K635" s="226"/>
      <c r="L635" s="44"/>
      <c r="M635" s="227" t="s">
        <v>1</v>
      </c>
      <c r="N635" s="228" t="s">
        <v>38</v>
      </c>
      <c r="O635" s="91"/>
      <c r="P635" s="229">
        <f>O635*H635</f>
        <v>0</v>
      </c>
      <c r="Q635" s="229">
        <v>0</v>
      </c>
      <c r="R635" s="229">
        <f>Q635*H635</f>
        <v>0</v>
      </c>
      <c r="S635" s="229">
        <v>0</v>
      </c>
      <c r="T635" s="230">
        <f>S635*H635</f>
        <v>0</v>
      </c>
      <c r="U635" s="38"/>
      <c r="V635" s="38"/>
      <c r="W635" s="38"/>
      <c r="X635" s="38"/>
      <c r="Y635" s="38"/>
      <c r="Z635" s="38"/>
      <c r="AA635" s="38"/>
      <c r="AB635" s="38"/>
      <c r="AC635" s="38"/>
      <c r="AD635" s="38"/>
      <c r="AE635" s="38"/>
      <c r="AR635" s="231" t="s">
        <v>124</v>
      </c>
      <c r="AT635" s="231" t="s">
        <v>120</v>
      </c>
      <c r="AU635" s="231" t="s">
        <v>81</v>
      </c>
      <c r="AY635" s="17" t="s">
        <v>117</v>
      </c>
      <c r="BE635" s="232">
        <f>IF(N635="základní",J635,0)</f>
        <v>0</v>
      </c>
      <c r="BF635" s="232">
        <f>IF(N635="snížená",J635,0)</f>
        <v>0</v>
      </c>
      <c r="BG635" s="232">
        <f>IF(N635="zákl. přenesená",J635,0)</f>
        <v>0</v>
      </c>
      <c r="BH635" s="232">
        <f>IF(N635="sníž. přenesená",J635,0)</f>
        <v>0</v>
      </c>
      <c r="BI635" s="232">
        <f>IF(N635="nulová",J635,0)</f>
        <v>0</v>
      </c>
      <c r="BJ635" s="17" t="s">
        <v>81</v>
      </c>
      <c r="BK635" s="232">
        <f>ROUND(I635*H635,2)</f>
        <v>0</v>
      </c>
      <c r="BL635" s="17" t="s">
        <v>124</v>
      </c>
      <c r="BM635" s="231" t="s">
        <v>699</v>
      </c>
    </row>
    <row r="636" s="2" customFormat="1">
      <c r="A636" s="38"/>
      <c r="B636" s="39"/>
      <c r="C636" s="40"/>
      <c r="D636" s="233" t="s">
        <v>125</v>
      </c>
      <c r="E636" s="40"/>
      <c r="F636" s="234" t="s">
        <v>672</v>
      </c>
      <c r="G636" s="40"/>
      <c r="H636" s="40"/>
      <c r="I636" s="235"/>
      <c r="J636" s="40"/>
      <c r="K636" s="40"/>
      <c r="L636" s="44"/>
      <c r="M636" s="236"/>
      <c r="N636" s="237"/>
      <c r="O636" s="91"/>
      <c r="P636" s="91"/>
      <c r="Q636" s="91"/>
      <c r="R636" s="91"/>
      <c r="S636" s="91"/>
      <c r="T636" s="92"/>
      <c r="U636" s="38"/>
      <c r="V636" s="38"/>
      <c r="W636" s="38"/>
      <c r="X636" s="38"/>
      <c r="Y636" s="38"/>
      <c r="Z636" s="38"/>
      <c r="AA636" s="38"/>
      <c r="AB636" s="38"/>
      <c r="AC636" s="38"/>
      <c r="AD636" s="38"/>
      <c r="AE636" s="38"/>
      <c r="AT636" s="17" t="s">
        <v>125</v>
      </c>
      <c r="AU636" s="17" t="s">
        <v>81</v>
      </c>
    </row>
    <row r="637" s="14" customFormat="1">
      <c r="A637" s="14"/>
      <c r="B637" s="253"/>
      <c r="C637" s="254"/>
      <c r="D637" s="233" t="s">
        <v>174</v>
      </c>
      <c r="E637" s="255" t="s">
        <v>1</v>
      </c>
      <c r="F637" s="256" t="s">
        <v>81</v>
      </c>
      <c r="G637" s="254"/>
      <c r="H637" s="257">
        <v>1</v>
      </c>
      <c r="I637" s="258"/>
      <c r="J637" s="254"/>
      <c r="K637" s="254"/>
      <c r="L637" s="259"/>
      <c r="M637" s="260"/>
      <c r="N637" s="261"/>
      <c r="O637" s="261"/>
      <c r="P637" s="261"/>
      <c r="Q637" s="261"/>
      <c r="R637" s="261"/>
      <c r="S637" s="261"/>
      <c r="T637" s="262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63" t="s">
        <v>174</v>
      </c>
      <c r="AU637" s="263" t="s">
        <v>81</v>
      </c>
      <c r="AV637" s="14" t="s">
        <v>83</v>
      </c>
      <c r="AW637" s="14" t="s">
        <v>30</v>
      </c>
      <c r="AX637" s="14" t="s">
        <v>73</v>
      </c>
      <c r="AY637" s="263" t="s">
        <v>117</v>
      </c>
    </row>
    <row r="638" s="15" customFormat="1">
      <c r="A638" s="15"/>
      <c r="B638" s="264"/>
      <c r="C638" s="265"/>
      <c r="D638" s="233" t="s">
        <v>174</v>
      </c>
      <c r="E638" s="266" t="s">
        <v>1</v>
      </c>
      <c r="F638" s="267" t="s">
        <v>179</v>
      </c>
      <c r="G638" s="265"/>
      <c r="H638" s="268">
        <v>1</v>
      </c>
      <c r="I638" s="269"/>
      <c r="J638" s="265"/>
      <c r="K638" s="265"/>
      <c r="L638" s="270"/>
      <c r="M638" s="271"/>
      <c r="N638" s="272"/>
      <c r="O638" s="272"/>
      <c r="P638" s="272"/>
      <c r="Q638" s="272"/>
      <c r="R638" s="272"/>
      <c r="S638" s="272"/>
      <c r="T638" s="273"/>
      <c r="U638" s="15"/>
      <c r="V638" s="15"/>
      <c r="W638" s="15"/>
      <c r="X638" s="15"/>
      <c r="Y638" s="15"/>
      <c r="Z638" s="15"/>
      <c r="AA638" s="15"/>
      <c r="AB638" s="15"/>
      <c r="AC638" s="15"/>
      <c r="AD638" s="15"/>
      <c r="AE638" s="15"/>
      <c r="AT638" s="274" t="s">
        <v>174</v>
      </c>
      <c r="AU638" s="274" t="s">
        <v>81</v>
      </c>
      <c r="AV638" s="15" t="s">
        <v>124</v>
      </c>
      <c r="AW638" s="15" t="s">
        <v>30</v>
      </c>
      <c r="AX638" s="15" t="s">
        <v>81</v>
      </c>
      <c r="AY638" s="274" t="s">
        <v>117</v>
      </c>
    </row>
    <row r="639" s="2" customFormat="1" ht="24.15" customHeight="1">
      <c r="A639" s="38"/>
      <c r="B639" s="39"/>
      <c r="C639" s="219" t="s">
        <v>466</v>
      </c>
      <c r="D639" s="219" t="s">
        <v>120</v>
      </c>
      <c r="E639" s="220" t="s">
        <v>700</v>
      </c>
      <c r="F639" s="221" t="s">
        <v>701</v>
      </c>
      <c r="G639" s="222" t="s">
        <v>144</v>
      </c>
      <c r="H639" s="238"/>
      <c r="I639" s="224"/>
      <c r="J639" s="225">
        <f>ROUND(I639*H639,2)</f>
        <v>0</v>
      </c>
      <c r="K639" s="226"/>
      <c r="L639" s="44"/>
      <c r="M639" s="227" t="s">
        <v>1</v>
      </c>
      <c r="N639" s="228" t="s">
        <v>38</v>
      </c>
      <c r="O639" s="91"/>
      <c r="P639" s="229">
        <f>O639*H639</f>
        <v>0</v>
      </c>
      <c r="Q639" s="229">
        <v>0</v>
      </c>
      <c r="R639" s="229">
        <f>Q639*H639</f>
        <v>0</v>
      </c>
      <c r="S639" s="229">
        <v>0</v>
      </c>
      <c r="T639" s="230">
        <f>S639*H639</f>
        <v>0</v>
      </c>
      <c r="U639" s="38"/>
      <c r="V639" s="38"/>
      <c r="W639" s="38"/>
      <c r="X639" s="38"/>
      <c r="Y639" s="38"/>
      <c r="Z639" s="38"/>
      <c r="AA639" s="38"/>
      <c r="AB639" s="38"/>
      <c r="AC639" s="38"/>
      <c r="AD639" s="38"/>
      <c r="AE639" s="38"/>
      <c r="AR639" s="231" t="s">
        <v>124</v>
      </c>
      <c r="AT639" s="231" t="s">
        <v>120</v>
      </c>
      <c r="AU639" s="231" t="s">
        <v>81</v>
      </c>
      <c r="AY639" s="17" t="s">
        <v>117</v>
      </c>
      <c r="BE639" s="232">
        <f>IF(N639="základní",J639,0)</f>
        <v>0</v>
      </c>
      <c r="BF639" s="232">
        <f>IF(N639="snížená",J639,0)</f>
        <v>0</v>
      </c>
      <c r="BG639" s="232">
        <f>IF(N639="zákl. přenesená",J639,0)</f>
        <v>0</v>
      </c>
      <c r="BH639" s="232">
        <f>IF(N639="sníž. přenesená",J639,0)</f>
        <v>0</v>
      </c>
      <c r="BI639" s="232">
        <f>IF(N639="nulová",J639,0)</f>
        <v>0</v>
      </c>
      <c r="BJ639" s="17" t="s">
        <v>81</v>
      </c>
      <c r="BK639" s="232">
        <f>ROUND(I639*H639,2)</f>
        <v>0</v>
      </c>
      <c r="BL639" s="17" t="s">
        <v>124</v>
      </c>
      <c r="BM639" s="231" t="s">
        <v>702</v>
      </c>
    </row>
    <row r="640" s="2" customFormat="1">
      <c r="A640" s="38"/>
      <c r="B640" s="39"/>
      <c r="C640" s="40"/>
      <c r="D640" s="233" t="s">
        <v>125</v>
      </c>
      <c r="E640" s="40"/>
      <c r="F640" s="234" t="s">
        <v>701</v>
      </c>
      <c r="G640" s="40"/>
      <c r="H640" s="40"/>
      <c r="I640" s="235"/>
      <c r="J640" s="40"/>
      <c r="K640" s="40"/>
      <c r="L640" s="44"/>
      <c r="M640" s="236"/>
      <c r="N640" s="237"/>
      <c r="O640" s="91"/>
      <c r="P640" s="91"/>
      <c r="Q640" s="91"/>
      <c r="R640" s="91"/>
      <c r="S640" s="91"/>
      <c r="T640" s="92"/>
      <c r="U640" s="38"/>
      <c r="V640" s="38"/>
      <c r="W640" s="38"/>
      <c r="X640" s="38"/>
      <c r="Y640" s="38"/>
      <c r="Z640" s="38"/>
      <c r="AA640" s="38"/>
      <c r="AB640" s="38"/>
      <c r="AC640" s="38"/>
      <c r="AD640" s="38"/>
      <c r="AE640" s="38"/>
      <c r="AT640" s="17" t="s">
        <v>125</v>
      </c>
      <c r="AU640" s="17" t="s">
        <v>81</v>
      </c>
    </row>
    <row r="641" s="12" customFormat="1" ht="25.92" customHeight="1">
      <c r="A641" s="12"/>
      <c r="B641" s="203"/>
      <c r="C641" s="204"/>
      <c r="D641" s="205" t="s">
        <v>72</v>
      </c>
      <c r="E641" s="206" t="s">
        <v>703</v>
      </c>
      <c r="F641" s="206" t="s">
        <v>704</v>
      </c>
      <c r="G641" s="204"/>
      <c r="H641" s="204"/>
      <c r="I641" s="207"/>
      <c r="J641" s="208">
        <f>BK641</f>
        <v>0</v>
      </c>
      <c r="K641" s="204"/>
      <c r="L641" s="209"/>
      <c r="M641" s="210"/>
      <c r="N641" s="211"/>
      <c r="O641" s="211"/>
      <c r="P641" s="212">
        <f>SUM(P642:P724)</f>
        <v>0</v>
      </c>
      <c r="Q641" s="211"/>
      <c r="R641" s="212">
        <f>SUM(R642:R724)</f>
        <v>0</v>
      </c>
      <c r="S641" s="211"/>
      <c r="T641" s="213">
        <f>SUM(T642:T724)</f>
        <v>0</v>
      </c>
      <c r="U641" s="12"/>
      <c r="V641" s="12"/>
      <c r="W641" s="12"/>
      <c r="X641" s="12"/>
      <c r="Y641" s="12"/>
      <c r="Z641" s="12"/>
      <c r="AA641" s="12"/>
      <c r="AB641" s="12"/>
      <c r="AC641" s="12"/>
      <c r="AD641" s="12"/>
      <c r="AE641" s="12"/>
      <c r="AR641" s="214" t="s">
        <v>81</v>
      </c>
      <c r="AT641" s="215" t="s">
        <v>72</v>
      </c>
      <c r="AU641" s="215" t="s">
        <v>73</v>
      </c>
      <c r="AY641" s="214" t="s">
        <v>117</v>
      </c>
      <c r="BK641" s="216">
        <f>SUM(BK642:BK724)</f>
        <v>0</v>
      </c>
    </row>
    <row r="642" s="2" customFormat="1" ht="24.15" customHeight="1">
      <c r="A642" s="38"/>
      <c r="B642" s="39"/>
      <c r="C642" s="219" t="s">
        <v>705</v>
      </c>
      <c r="D642" s="219" t="s">
        <v>120</v>
      </c>
      <c r="E642" s="220" t="s">
        <v>706</v>
      </c>
      <c r="F642" s="221" t="s">
        <v>707</v>
      </c>
      <c r="G642" s="222" t="s">
        <v>182</v>
      </c>
      <c r="H642" s="223">
        <v>19.097000000000001</v>
      </c>
      <c r="I642" s="224"/>
      <c r="J642" s="225">
        <f>ROUND(I642*H642,2)</f>
        <v>0</v>
      </c>
      <c r="K642" s="226"/>
      <c r="L642" s="44"/>
      <c r="M642" s="227" t="s">
        <v>1</v>
      </c>
      <c r="N642" s="228" t="s">
        <v>38</v>
      </c>
      <c r="O642" s="91"/>
      <c r="P642" s="229">
        <f>O642*H642</f>
        <v>0</v>
      </c>
      <c r="Q642" s="229">
        <v>0</v>
      </c>
      <c r="R642" s="229">
        <f>Q642*H642</f>
        <v>0</v>
      </c>
      <c r="S642" s="229">
        <v>0</v>
      </c>
      <c r="T642" s="230">
        <f>S642*H642</f>
        <v>0</v>
      </c>
      <c r="U642" s="38"/>
      <c r="V642" s="38"/>
      <c r="W642" s="38"/>
      <c r="X642" s="38"/>
      <c r="Y642" s="38"/>
      <c r="Z642" s="38"/>
      <c r="AA642" s="38"/>
      <c r="AB642" s="38"/>
      <c r="AC642" s="38"/>
      <c r="AD642" s="38"/>
      <c r="AE642" s="38"/>
      <c r="AR642" s="231" t="s">
        <v>124</v>
      </c>
      <c r="AT642" s="231" t="s">
        <v>120</v>
      </c>
      <c r="AU642" s="231" t="s">
        <v>81</v>
      </c>
      <c r="AY642" s="17" t="s">
        <v>117</v>
      </c>
      <c r="BE642" s="232">
        <f>IF(N642="základní",J642,0)</f>
        <v>0</v>
      </c>
      <c r="BF642" s="232">
        <f>IF(N642="snížená",J642,0)</f>
        <v>0</v>
      </c>
      <c r="BG642" s="232">
        <f>IF(N642="zákl. přenesená",J642,0)</f>
        <v>0</v>
      </c>
      <c r="BH642" s="232">
        <f>IF(N642="sníž. přenesená",J642,0)</f>
        <v>0</v>
      </c>
      <c r="BI642" s="232">
        <f>IF(N642="nulová",J642,0)</f>
        <v>0</v>
      </c>
      <c r="BJ642" s="17" t="s">
        <v>81</v>
      </c>
      <c r="BK642" s="232">
        <f>ROUND(I642*H642,2)</f>
        <v>0</v>
      </c>
      <c r="BL642" s="17" t="s">
        <v>124</v>
      </c>
      <c r="BM642" s="231" t="s">
        <v>708</v>
      </c>
    </row>
    <row r="643" s="2" customFormat="1">
      <c r="A643" s="38"/>
      <c r="B643" s="39"/>
      <c r="C643" s="40"/>
      <c r="D643" s="233" t="s">
        <v>125</v>
      </c>
      <c r="E643" s="40"/>
      <c r="F643" s="234" t="s">
        <v>707</v>
      </c>
      <c r="G643" s="40"/>
      <c r="H643" s="40"/>
      <c r="I643" s="235"/>
      <c r="J643" s="40"/>
      <c r="K643" s="40"/>
      <c r="L643" s="44"/>
      <c r="M643" s="236"/>
      <c r="N643" s="237"/>
      <c r="O643" s="91"/>
      <c r="P643" s="91"/>
      <c r="Q643" s="91"/>
      <c r="R643" s="91"/>
      <c r="S643" s="91"/>
      <c r="T643" s="92"/>
      <c r="U643" s="38"/>
      <c r="V643" s="38"/>
      <c r="W643" s="38"/>
      <c r="X643" s="38"/>
      <c r="Y643" s="38"/>
      <c r="Z643" s="38"/>
      <c r="AA643" s="38"/>
      <c r="AB643" s="38"/>
      <c r="AC643" s="38"/>
      <c r="AD643" s="38"/>
      <c r="AE643" s="38"/>
      <c r="AT643" s="17" t="s">
        <v>125</v>
      </c>
      <c r="AU643" s="17" t="s">
        <v>81</v>
      </c>
    </row>
    <row r="644" s="13" customFormat="1">
      <c r="A644" s="13"/>
      <c r="B644" s="243"/>
      <c r="C644" s="244"/>
      <c r="D644" s="233" t="s">
        <v>174</v>
      </c>
      <c r="E644" s="245" t="s">
        <v>1</v>
      </c>
      <c r="F644" s="246" t="s">
        <v>709</v>
      </c>
      <c r="G644" s="244"/>
      <c r="H644" s="245" t="s">
        <v>1</v>
      </c>
      <c r="I644" s="247"/>
      <c r="J644" s="244"/>
      <c r="K644" s="244"/>
      <c r="L644" s="248"/>
      <c r="M644" s="249"/>
      <c r="N644" s="250"/>
      <c r="O644" s="250"/>
      <c r="P644" s="250"/>
      <c r="Q644" s="250"/>
      <c r="R644" s="250"/>
      <c r="S644" s="250"/>
      <c r="T644" s="251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52" t="s">
        <v>174</v>
      </c>
      <c r="AU644" s="252" t="s">
        <v>81</v>
      </c>
      <c r="AV644" s="13" t="s">
        <v>81</v>
      </c>
      <c r="AW644" s="13" t="s">
        <v>30</v>
      </c>
      <c r="AX644" s="13" t="s">
        <v>73</v>
      </c>
      <c r="AY644" s="252" t="s">
        <v>117</v>
      </c>
    </row>
    <row r="645" s="14" customFormat="1">
      <c r="A645" s="14"/>
      <c r="B645" s="253"/>
      <c r="C645" s="254"/>
      <c r="D645" s="233" t="s">
        <v>174</v>
      </c>
      <c r="E645" s="255" t="s">
        <v>1</v>
      </c>
      <c r="F645" s="256" t="s">
        <v>710</v>
      </c>
      <c r="G645" s="254"/>
      <c r="H645" s="257">
        <v>14.704000000000001</v>
      </c>
      <c r="I645" s="258"/>
      <c r="J645" s="254"/>
      <c r="K645" s="254"/>
      <c r="L645" s="259"/>
      <c r="M645" s="260"/>
      <c r="N645" s="261"/>
      <c r="O645" s="261"/>
      <c r="P645" s="261"/>
      <c r="Q645" s="261"/>
      <c r="R645" s="261"/>
      <c r="S645" s="261"/>
      <c r="T645" s="262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63" t="s">
        <v>174</v>
      </c>
      <c r="AU645" s="263" t="s">
        <v>81</v>
      </c>
      <c r="AV645" s="14" t="s">
        <v>83</v>
      </c>
      <c r="AW645" s="14" t="s">
        <v>30</v>
      </c>
      <c r="AX645" s="14" t="s">
        <v>73</v>
      </c>
      <c r="AY645" s="263" t="s">
        <v>117</v>
      </c>
    </row>
    <row r="646" s="14" customFormat="1">
      <c r="A646" s="14"/>
      <c r="B646" s="253"/>
      <c r="C646" s="254"/>
      <c r="D646" s="233" t="s">
        <v>174</v>
      </c>
      <c r="E646" s="255" t="s">
        <v>1</v>
      </c>
      <c r="F646" s="256" t="s">
        <v>711</v>
      </c>
      <c r="G646" s="254"/>
      <c r="H646" s="257">
        <v>4.3929999999999998</v>
      </c>
      <c r="I646" s="258"/>
      <c r="J646" s="254"/>
      <c r="K646" s="254"/>
      <c r="L646" s="259"/>
      <c r="M646" s="260"/>
      <c r="N646" s="261"/>
      <c r="O646" s="261"/>
      <c r="P646" s="261"/>
      <c r="Q646" s="261"/>
      <c r="R646" s="261"/>
      <c r="S646" s="261"/>
      <c r="T646" s="262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63" t="s">
        <v>174</v>
      </c>
      <c r="AU646" s="263" t="s">
        <v>81</v>
      </c>
      <c r="AV646" s="14" t="s">
        <v>83</v>
      </c>
      <c r="AW646" s="14" t="s">
        <v>30</v>
      </c>
      <c r="AX646" s="14" t="s">
        <v>73</v>
      </c>
      <c r="AY646" s="263" t="s">
        <v>117</v>
      </c>
    </row>
    <row r="647" s="15" customFormat="1">
      <c r="A647" s="15"/>
      <c r="B647" s="264"/>
      <c r="C647" s="265"/>
      <c r="D647" s="233" t="s">
        <v>174</v>
      </c>
      <c r="E647" s="266" t="s">
        <v>1</v>
      </c>
      <c r="F647" s="267" t="s">
        <v>179</v>
      </c>
      <c r="G647" s="265"/>
      <c r="H647" s="268">
        <v>19.097000000000001</v>
      </c>
      <c r="I647" s="269"/>
      <c r="J647" s="265"/>
      <c r="K647" s="265"/>
      <c r="L647" s="270"/>
      <c r="M647" s="271"/>
      <c r="N647" s="272"/>
      <c r="O647" s="272"/>
      <c r="P647" s="272"/>
      <c r="Q647" s="272"/>
      <c r="R647" s="272"/>
      <c r="S647" s="272"/>
      <c r="T647" s="273"/>
      <c r="U647" s="15"/>
      <c r="V647" s="15"/>
      <c r="W647" s="15"/>
      <c r="X647" s="15"/>
      <c r="Y647" s="15"/>
      <c r="Z647" s="15"/>
      <c r="AA647" s="15"/>
      <c r="AB647" s="15"/>
      <c r="AC647" s="15"/>
      <c r="AD647" s="15"/>
      <c r="AE647" s="15"/>
      <c r="AT647" s="274" t="s">
        <v>174</v>
      </c>
      <c r="AU647" s="274" t="s">
        <v>81</v>
      </c>
      <c r="AV647" s="15" t="s">
        <v>124</v>
      </c>
      <c r="AW647" s="15" t="s">
        <v>30</v>
      </c>
      <c r="AX647" s="15" t="s">
        <v>81</v>
      </c>
      <c r="AY647" s="274" t="s">
        <v>117</v>
      </c>
    </row>
    <row r="648" s="2" customFormat="1" ht="24.15" customHeight="1">
      <c r="A648" s="38"/>
      <c r="B648" s="39"/>
      <c r="C648" s="219" t="s">
        <v>471</v>
      </c>
      <c r="D648" s="219" t="s">
        <v>120</v>
      </c>
      <c r="E648" s="220" t="s">
        <v>712</v>
      </c>
      <c r="F648" s="221" t="s">
        <v>713</v>
      </c>
      <c r="G648" s="222" t="s">
        <v>714</v>
      </c>
      <c r="H648" s="223">
        <v>72.694000000000003</v>
      </c>
      <c r="I648" s="224"/>
      <c r="J648" s="225">
        <f>ROUND(I648*H648,2)</f>
        <v>0</v>
      </c>
      <c r="K648" s="226"/>
      <c r="L648" s="44"/>
      <c r="M648" s="227" t="s">
        <v>1</v>
      </c>
      <c r="N648" s="228" t="s">
        <v>38</v>
      </c>
      <c r="O648" s="91"/>
      <c r="P648" s="229">
        <f>O648*H648</f>
        <v>0</v>
      </c>
      <c r="Q648" s="229">
        <v>0</v>
      </c>
      <c r="R648" s="229">
        <f>Q648*H648</f>
        <v>0</v>
      </c>
      <c r="S648" s="229">
        <v>0</v>
      </c>
      <c r="T648" s="230">
        <f>S648*H648</f>
        <v>0</v>
      </c>
      <c r="U648" s="38"/>
      <c r="V648" s="38"/>
      <c r="W648" s="38"/>
      <c r="X648" s="38"/>
      <c r="Y648" s="38"/>
      <c r="Z648" s="38"/>
      <c r="AA648" s="38"/>
      <c r="AB648" s="38"/>
      <c r="AC648" s="38"/>
      <c r="AD648" s="38"/>
      <c r="AE648" s="38"/>
      <c r="AR648" s="231" t="s">
        <v>124</v>
      </c>
      <c r="AT648" s="231" t="s">
        <v>120</v>
      </c>
      <c r="AU648" s="231" t="s">
        <v>81</v>
      </c>
      <c r="AY648" s="17" t="s">
        <v>117</v>
      </c>
      <c r="BE648" s="232">
        <f>IF(N648="základní",J648,0)</f>
        <v>0</v>
      </c>
      <c r="BF648" s="232">
        <f>IF(N648="snížená",J648,0)</f>
        <v>0</v>
      </c>
      <c r="BG648" s="232">
        <f>IF(N648="zákl. přenesená",J648,0)</f>
        <v>0</v>
      </c>
      <c r="BH648" s="232">
        <f>IF(N648="sníž. přenesená",J648,0)</f>
        <v>0</v>
      </c>
      <c r="BI648" s="232">
        <f>IF(N648="nulová",J648,0)</f>
        <v>0</v>
      </c>
      <c r="BJ648" s="17" t="s">
        <v>81</v>
      </c>
      <c r="BK648" s="232">
        <f>ROUND(I648*H648,2)</f>
        <v>0</v>
      </c>
      <c r="BL648" s="17" t="s">
        <v>124</v>
      </c>
      <c r="BM648" s="231" t="s">
        <v>715</v>
      </c>
    </row>
    <row r="649" s="2" customFormat="1">
      <c r="A649" s="38"/>
      <c r="B649" s="39"/>
      <c r="C649" s="40"/>
      <c r="D649" s="233" t="s">
        <v>125</v>
      </c>
      <c r="E649" s="40"/>
      <c r="F649" s="234" t="s">
        <v>713</v>
      </c>
      <c r="G649" s="40"/>
      <c r="H649" s="40"/>
      <c r="I649" s="235"/>
      <c r="J649" s="40"/>
      <c r="K649" s="40"/>
      <c r="L649" s="44"/>
      <c r="M649" s="236"/>
      <c r="N649" s="237"/>
      <c r="O649" s="91"/>
      <c r="P649" s="91"/>
      <c r="Q649" s="91"/>
      <c r="R649" s="91"/>
      <c r="S649" s="91"/>
      <c r="T649" s="92"/>
      <c r="U649" s="38"/>
      <c r="V649" s="38"/>
      <c r="W649" s="38"/>
      <c r="X649" s="38"/>
      <c r="Y649" s="38"/>
      <c r="Z649" s="38"/>
      <c r="AA649" s="38"/>
      <c r="AB649" s="38"/>
      <c r="AC649" s="38"/>
      <c r="AD649" s="38"/>
      <c r="AE649" s="38"/>
      <c r="AT649" s="17" t="s">
        <v>125</v>
      </c>
      <c r="AU649" s="17" t="s">
        <v>81</v>
      </c>
    </row>
    <row r="650" s="13" customFormat="1">
      <c r="A650" s="13"/>
      <c r="B650" s="243"/>
      <c r="C650" s="244"/>
      <c r="D650" s="233" t="s">
        <v>174</v>
      </c>
      <c r="E650" s="245" t="s">
        <v>1</v>
      </c>
      <c r="F650" s="246" t="s">
        <v>716</v>
      </c>
      <c r="G650" s="244"/>
      <c r="H650" s="245" t="s">
        <v>1</v>
      </c>
      <c r="I650" s="247"/>
      <c r="J650" s="244"/>
      <c r="K650" s="244"/>
      <c r="L650" s="248"/>
      <c r="M650" s="249"/>
      <c r="N650" s="250"/>
      <c r="O650" s="250"/>
      <c r="P650" s="250"/>
      <c r="Q650" s="250"/>
      <c r="R650" s="250"/>
      <c r="S650" s="250"/>
      <c r="T650" s="251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52" t="s">
        <v>174</v>
      </c>
      <c r="AU650" s="252" t="s">
        <v>81</v>
      </c>
      <c r="AV650" s="13" t="s">
        <v>81</v>
      </c>
      <c r="AW650" s="13" t="s">
        <v>30</v>
      </c>
      <c r="AX650" s="13" t="s">
        <v>73</v>
      </c>
      <c r="AY650" s="252" t="s">
        <v>117</v>
      </c>
    </row>
    <row r="651" s="13" customFormat="1">
      <c r="A651" s="13"/>
      <c r="B651" s="243"/>
      <c r="C651" s="244"/>
      <c r="D651" s="233" t="s">
        <v>174</v>
      </c>
      <c r="E651" s="245" t="s">
        <v>1</v>
      </c>
      <c r="F651" s="246" t="s">
        <v>717</v>
      </c>
      <c r="G651" s="244"/>
      <c r="H651" s="245" t="s">
        <v>1</v>
      </c>
      <c r="I651" s="247"/>
      <c r="J651" s="244"/>
      <c r="K651" s="244"/>
      <c r="L651" s="248"/>
      <c r="M651" s="249"/>
      <c r="N651" s="250"/>
      <c r="O651" s="250"/>
      <c r="P651" s="250"/>
      <c r="Q651" s="250"/>
      <c r="R651" s="250"/>
      <c r="S651" s="250"/>
      <c r="T651" s="251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52" t="s">
        <v>174</v>
      </c>
      <c r="AU651" s="252" t="s">
        <v>81</v>
      </c>
      <c r="AV651" s="13" t="s">
        <v>81</v>
      </c>
      <c r="AW651" s="13" t="s">
        <v>30</v>
      </c>
      <c r="AX651" s="13" t="s">
        <v>73</v>
      </c>
      <c r="AY651" s="252" t="s">
        <v>117</v>
      </c>
    </row>
    <row r="652" s="14" customFormat="1">
      <c r="A652" s="14"/>
      <c r="B652" s="253"/>
      <c r="C652" s="254"/>
      <c r="D652" s="233" t="s">
        <v>174</v>
      </c>
      <c r="E652" s="255" t="s">
        <v>1</v>
      </c>
      <c r="F652" s="256" t="s">
        <v>718</v>
      </c>
      <c r="G652" s="254"/>
      <c r="H652" s="257">
        <v>43.560000000000002</v>
      </c>
      <c r="I652" s="258"/>
      <c r="J652" s="254"/>
      <c r="K652" s="254"/>
      <c r="L652" s="259"/>
      <c r="M652" s="260"/>
      <c r="N652" s="261"/>
      <c r="O652" s="261"/>
      <c r="P652" s="261"/>
      <c r="Q652" s="261"/>
      <c r="R652" s="261"/>
      <c r="S652" s="261"/>
      <c r="T652" s="262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63" t="s">
        <v>174</v>
      </c>
      <c r="AU652" s="263" t="s">
        <v>81</v>
      </c>
      <c r="AV652" s="14" t="s">
        <v>83</v>
      </c>
      <c r="AW652" s="14" t="s">
        <v>30</v>
      </c>
      <c r="AX652" s="14" t="s">
        <v>73</v>
      </c>
      <c r="AY652" s="263" t="s">
        <v>117</v>
      </c>
    </row>
    <row r="653" s="13" customFormat="1">
      <c r="A653" s="13"/>
      <c r="B653" s="243"/>
      <c r="C653" s="244"/>
      <c r="D653" s="233" t="s">
        <v>174</v>
      </c>
      <c r="E653" s="245" t="s">
        <v>1</v>
      </c>
      <c r="F653" s="246" t="s">
        <v>719</v>
      </c>
      <c r="G653" s="244"/>
      <c r="H653" s="245" t="s">
        <v>1</v>
      </c>
      <c r="I653" s="247"/>
      <c r="J653" s="244"/>
      <c r="K653" s="244"/>
      <c r="L653" s="248"/>
      <c r="M653" s="249"/>
      <c r="N653" s="250"/>
      <c r="O653" s="250"/>
      <c r="P653" s="250"/>
      <c r="Q653" s="250"/>
      <c r="R653" s="250"/>
      <c r="S653" s="250"/>
      <c r="T653" s="251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52" t="s">
        <v>174</v>
      </c>
      <c r="AU653" s="252" t="s">
        <v>81</v>
      </c>
      <c r="AV653" s="13" t="s">
        <v>81</v>
      </c>
      <c r="AW653" s="13" t="s">
        <v>30</v>
      </c>
      <c r="AX653" s="13" t="s">
        <v>73</v>
      </c>
      <c r="AY653" s="252" t="s">
        <v>117</v>
      </c>
    </row>
    <row r="654" s="13" customFormat="1">
      <c r="A654" s="13"/>
      <c r="B654" s="243"/>
      <c r="C654" s="244"/>
      <c r="D654" s="233" t="s">
        <v>174</v>
      </c>
      <c r="E654" s="245" t="s">
        <v>1</v>
      </c>
      <c r="F654" s="246" t="s">
        <v>720</v>
      </c>
      <c r="G654" s="244"/>
      <c r="H654" s="245" t="s">
        <v>1</v>
      </c>
      <c r="I654" s="247"/>
      <c r="J654" s="244"/>
      <c r="K654" s="244"/>
      <c r="L654" s="248"/>
      <c r="M654" s="249"/>
      <c r="N654" s="250"/>
      <c r="O654" s="250"/>
      <c r="P654" s="250"/>
      <c r="Q654" s="250"/>
      <c r="R654" s="250"/>
      <c r="S654" s="250"/>
      <c r="T654" s="251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52" t="s">
        <v>174</v>
      </c>
      <c r="AU654" s="252" t="s">
        <v>81</v>
      </c>
      <c r="AV654" s="13" t="s">
        <v>81</v>
      </c>
      <c r="AW654" s="13" t="s">
        <v>30</v>
      </c>
      <c r="AX654" s="13" t="s">
        <v>73</v>
      </c>
      <c r="AY654" s="252" t="s">
        <v>117</v>
      </c>
    </row>
    <row r="655" s="14" customFormat="1">
      <c r="A655" s="14"/>
      <c r="B655" s="253"/>
      <c r="C655" s="254"/>
      <c r="D655" s="233" t="s">
        <v>174</v>
      </c>
      <c r="E655" s="255" t="s">
        <v>1</v>
      </c>
      <c r="F655" s="256" t="s">
        <v>721</v>
      </c>
      <c r="G655" s="254"/>
      <c r="H655" s="257">
        <v>21.274000000000001</v>
      </c>
      <c r="I655" s="258"/>
      <c r="J655" s="254"/>
      <c r="K655" s="254"/>
      <c r="L655" s="259"/>
      <c r="M655" s="260"/>
      <c r="N655" s="261"/>
      <c r="O655" s="261"/>
      <c r="P655" s="261"/>
      <c r="Q655" s="261"/>
      <c r="R655" s="261"/>
      <c r="S655" s="261"/>
      <c r="T655" s="262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63" t="s">
        <v>174</v>
      </c>
      <c r="AU655" s="263" t="s">
        <v>81</v>
      </c>
      <c r="AV655" s="14" t="s">
        <v>83</v>
      </c>
      <c r="AW655" s="14" t="s">
        <v>30</v>
      </c>
      <c r="AX655" s="14" t="s">
        <v>73</v>
      </c>
      <c r="AY655" s="263" t="s">
        <v>117</v>
      </c>
    </row>
    <row r="656" s="13" customFormat="1">
      <c r="A656" s="13"/>
      <c r="B656" s="243"/>
      <c r="C656" s="244"/>
      <c r="D656" s="233" t="s">
        <v>174</v>
      </c>
      <c r="E656" s="245" t="s">
        <v>1</v>
      </c>
      <c r="F656" s="246" t="s">
        <v>722</v>
      </c>
      <c r="G656" s="244"/>
      <c r="H656" s="245" t="s">
        <v>1</v>
      </c>
      <c r="I656" s="247"/>
      <c r="J656" s="244"/>
      <c r="K656" s="244"/>
      <c r="L656" s="248"/>
      <c r="M656" s="249"/>
      <c r="N656" s="250"/>
      <c r="O656" s="250"/>
      <c r="P656" s="250"/>
      <c r="Q656" s="250"/>
      <c r="R656" s="250"/>
      <c r="S656" s="250"/>
      <c r="T656" s="251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52" t="s">
        <v>174</v>
      </c>
      <c r="AU656" s="252" t="s">
        <v>81</v>
      </c>
      <c r="AV656" s="13" t="s">
        <v>81</v>
      </c>
      <c r="AW656" s="13" t="s">
        <v>30</v>
      </c>
      <c r="AX656" s="13" t="s">
        <v>73</v>
      </c>
      <c r="AY656" s="252" t="s">
        <v>117</v>
      </c>
    </row>
    <row r="657" s="14" customFormat="1">
      <c r="A657" s="14"/>
      <c r="B657" s="253"/>
      <c r="C657" s="254"/>
      <c r="D657" s="233" t="s">
        <v>174</v>
      </c>
      <c r="E657" s="255" t="s">
        <v>1</v>
      </c>
      <c r="F657" s="256" t="s">
        <v>723</v>
      </c>
      <c r="G657" s="254"/>
      <c r="H657" s="257">
        <v>7.8600000000000003</v>
      </c>
      <c r="I657" s="258"/>
      <c r="J657" s="254"/>
      <c r="K657" s="254"/>
      <c r="L657" s="259"/>
      <c r="M657" s="260"/>
      <c r="N657" s="261"/>
      <c r="O657" s="261"/>
      <c r="P657" s="261"/>
      <c r="Q657" s="261"/>
      <c r="R657" s="261"/>
      <c r="S657" s="261"/>
      <c r="T657" s="262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63" t="s">
        <v>174</v>
      </c>
      <c r="AU657" s="263" t="s">
        <v>81</v>
      </c>
      <c r="AV657" s="14" t="s">
        <v>83</v>
      </c>
      <c r="AW657" s="14" t="s">
        <v>30</v>
      </c>
      <c r="AX657" s="14" t="s">
        <v>73</v>
      </c>
      <c r="AY657" s="263" t="s">
        <v>117</v>
      </c>
    </row>
    <row r="658" s="15" customFormat="1">
      <c r="A658" s="15"/>
      <c r="B658" s="264"/>
      <c r="C658" s="265"/>
      <c r="D658" s="233" t="s">
        <v>174</v>
      </c>
      <c r="E658" s="266" t="s">
        <v>1</v>
      </c>
      <c r="F658" s="267" t="s">
        <v>179</v>
      </c>
      <c r="G658" s="265"/>
      <c r="H658" s="268">
        <v>72.694000000000003</v>
      </c>
      <c r="I658" s="269"/>
      <c r="J658" s="265"/>
      <c r="K658" s="265"/>
      <c r="L658" s="270"/>
      <c r="M658" s="271"/>
      <c r="N658" s="272"/>
      <c r="O658" s="272"/>
      <c r="P658" s="272"/>
      <c r="Q658" s="272"/>
      <c r="R658" s="272"/>
      <c r="S658" s="272"/>
      <c r="T658" s="273"/>
      <c r="U658" s="15"/>
      <c r="V658" s="15"/>
      <c r="W658" s="15"/>
      <c r="X658" s="15"/>
      <c r="Y658" s="15"/>
      <c r="Z658" s="15"/>
      <c r="AA658" s="15"/>
      <c r="AB658" s="15"/>
      <c r="AC658" s="15"/>
      <c r="AD658" s="15"/>
      <c r="AE658" s="15"/>
      <c r="AT658" s="274" t="s">
        <v>174</v>
      </c>
      <c r="AU658" s="274" t="s">
        <v>81</v>
      </c>
      <c r="AV658" s="15" t="s">
        <v>124</v>
      </c>
      <c r="AW658" s="15" t="s">
        <v>30</v>
      </c>
      <c r="AX658" s="15" t="s">
        <v>81</v>
      </c>
      <c r="AY658" s="274" t="s">
        <v>117</v>
      </c>
    </row>
    <row r="659" s="2" customFormat="1" ht="14.4" customHeight="1">
      <c r="A659" s="38"/>
      <c r="B659" s="39"/>
      <c r="C659" s="275" t="s">
        <v>724</v>
      </c>
      <c r="D659" s="275" t="s">
        <v>208</v>
      </c>
      <c r="E659" s="276" t="s">
        <v>725</v>
      </c>
      <c r="F659" s="277" t="s">
        <v>726</v>
      </c>
      <c r="G659" s="278" t="s">
        <v>194</v>
      </c>
      <c r="H659" s="279">
        <v>0.048000000000000001</v>
      </c>
      <c r="I659" s="280"/>
      <c r="J659" s="281">
        <f>ROUND(I659*H659,2)</f>
        <v>0</v>
      </c>
      <c r="K659" s="282"/>
      <c r="L659" s="283"/>
      <c r="M659" s="284" t="s">
        <v>1</v>
      </c>
      <c r="N659" s="285" t="s">
        <v>38</v>
      </c>
      <c r="O659" s="91"/>
      <c r="P659" s="229">
        <f>O659*H659</f>
        <v>0</v>
      </c>
      <c r="Q659" s="229">
        <v>0</v>
      </c>
      <c r="R659" s="229">
        <f>Q659*H659</f>
        <v>0</v>
      </c>
      <c r="S659" s="229">
        <v>0</v>
      </c>
      <c r="T659" s="230">
        <f>S659*H659</f>
        <v>0</v>
      </c>
      <c r="U659" s="38"/>
      <c r="V659" s="38"/>
      <c r="W659" s="38"/>
      <c r="X659" s="38"/>
      <c r="Y659" s="38"/>
      <c r="Z659" s="38"/>
      <c r="AA659" s="38"/>
      <c r="AB659" s="38"/>
      <c r="AC659" s="38"/>
      <c r="AD659" s="38"/>
      <c r="AE659" s="38"/>
      <c r="AR659" s="231" t="s">
        <v>136</v>
      </c>
      <c r="AT659" s="231" t="s">
        <v>208</v>
      </c>
      <c r="AU659" s="231" t="s">
        <v>81</v>
      </c>
      <c r="AY659" s="17" t="s">
        <v>117</v>
      </c>
      <c r="BE659" s="232">
        <f>IF(N659="základní",J659,0)</f>
        <v>0</v>
      </c>
      <c r="BF659" s="232">
        <f>IF(N659="snížená",J659,0)</f>
        <v>0</v>
      </c>
      <c r="BG659" s="232">
        <f>IF(N659="zákl. přenesená",J659,0)</f>
        <v>0</v>
      </c>
      <c r="BH659" s="232">
        <f>IF(N659="sníž. přenesená",J659,0)</f>
        <v>0</v>
      </c>
      <c r="BI659" s="232">
        <f>IF(N659="nulová",J659,0)</f>
        <v>0</v>
      </c>
      <c r="BJ659" s="17" t="s">
        <v>81</v>
      </c>
      <c r="BK659" s="232">
        <f>ROUND(I659*H659,2)</f>
        <v>0</v>
      </c>
      <c r="BL659" s="17" t="s">
        <v>124</v>
      </c>
      <c r="BM659" s="231" t="s">
        <v>727</v>
      </c>
    </row>
    <row r="660" s="2" customFormat="1">
      <c r="A660" s="38"/>
      <c r="B660" s="39"/>
      <c r="C660" s="40"/>
      <c r="D660" s="233" t="s">
        <v>125</v>
      </c>
      <c r="E660" s="40"/>
      <c r="F660" s="234" t="s">
        <v>726</v>
      </c>
      <c r="G660" s="40"/>
      <c r="H660" s="40"/>
      <c r="I660" s="235"/>
      <c r="J660" s="40"/>
      <c r="K660" s="40"/>
      <c r="L660" s="44"/>
      <c r="M660" s="236"/>
      <c r="N660" s="237"/>
      <c r="O660" s="91"/>
      <c r="P660" s="91"/>
      <c r="Q660" s="91"/>
      <c r="R660" s="91"/>
      <c r="S660" s="91"/>
      <c r="T660" s="92"/>
      <c r="U660" s="38"/>
      <c r="V660" s="38"/>
      <c r="W660" s="38"/>
      <c r="X660" s="38"/>
      <c r="Y660" s="38"/>
      <c r="Z660" s="38"/>
      <c r="AA660" s="38"/>
      <c r="AB660" s="38"/>
      <c r="AC660" s="38"/>
      <c r="AD660" s="38"/>
      <c r="AE660" s="38"/>
      <c r="AT660" s="17" t="s">
        <v>125</v>
      </c>
      <c r="AU660" s="17" t="s">
        <v>81</v>
      </c>
    </row>
    <row r="661" s="14" customFormat="1">
      <c r="A661" s="14"/>
      <c r="B661" s="253"/>
      <c r="C661" s="254"/>
      <c r="D661" s="233" t="s">
        <v>174</v>
      </c>
      <c r="E661" s="255" t="s">
        <v>1</v>
      </c>
      <c r="F661" s="256" t="s">
        <v>728</v>
      </c>
      <c r="G661" s="254"/>
      <c r="H661" s="257">
        <v>0.048000000000000001</v>
      </c>
      <c r="I661" s="258"/>
      <c r="J661" s="254"/>
      <c r="K661" s="254"/>
      <c r="L661" s="259"/>
      <c r="M661" s="260"/>
      <c r="N661" s="261"/>
      <c r="O661" s="261"/>
      <c r="P661" s="261"/>
      <c r="Q661" s="261"/>
      <c r="R661" s="261"/>
      <c r="S661" s="261"/>
      <c r="T661" s="262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63" t="s">
        <v>174</v>
      </c>
      <c r="AU661" s="263" t="s">
        <v>81</v>
      </c>
      <c r="AV661" s="14" t="s">
        <v>83</v>
      </c>
      <c r="AW661" s="14" t="s">
        <v>30</v>
      </c>
      <c r="AX661" s="14" t="s">
        <v>73</v>
      </c>
      <c r="AY661" s="263" t="s">
        <v>117</v>
      </c>
    </row>
    <row r="662" s="15" customFormat="1">
      <c r="A662" s="15"/>
      <c r="B662" s="264"/>
      <c r="C662" s="265"/>
      <c r="D662" s="233" t="s">
        <v>174</v>
      </c>
      <c r="E662" s="266" t="s">
        <v>1</v>
      </c>
      <c r="F662" s="267" t="s">
        <v>179</v>
      </c>
      <c r="G662" s="265"/>
      <c r="H662" s="268">
        <v>0.048000000000000001</v>
      </c>
      <c r="I662" s="269"/>
      <c r="J662" s="265"/>
      <c r="K662" s="265"/>
      <c r="L662" s="270"/>
      <c r="M662" s="271"/>
      <c r="N662" s="272"/>
      <c r="O662" s="272"/>
      <c r="P662" s="272"/>
      <c r="Q662" s="272"/>
      <c r="R662" s="272"/>
      <c r="S662" s="272"/>
      <c r="T662" s="273"/>
      <c r="U662" s="15"/>
      <c r="V662" s="15"/>
      <c r="W662" s="15"/>
      <c r="X662" s="15"/>
      <c r="Y662" s="15"/>
      <c r="Z662" s="15"/>
      <c r="AA662" s="15"/>
      <c r="AB662" s="15"/>
      <c r="AC662" s="15"/>
      <c r="AD662" s="15"/>
      <c r="AE662" s="15"/>
      <c r="AT662" s="274" t="s">
        <v>174</v>
      </c>
      <c r="AU662" s="274" t="s">
        <v>81</v>
      </c>
      <c r="AV662" s="15" t="s">
        <v>124</v>
      </c>
      <c r="AW662" s="15" t="s">
        <v>30</v>
      </c>
      <c r="AX662" s="15" t="s">
        <v>81</v>
      </c>
      <c r="AY662" s="274" t="s">
        <v>117</v>
      </c>
    </row>
    <row r="663" s="2" customFormat="1" ht="24.15" customHeight="1">
      <c r="A663" s="38"/>
      <c r="B663" s="39"/>
      <c r="C663" s="275" t="s">
        <v>475</v>
      </c>
      <c r="D663" s="275" t="s">
        <v>208</v>
      </c>
      <c r="E663" s="276" t="s">
        <v>232</v>
      </c>
      <c r="F663" s="277" t="s">
        <v>233</v>
      </c>
      <c r="G663" s="278" t="s">
        <v>194</v>
      </c>
      <c r="H663" s="279">
        <v>0.023</v>
      </c>
      <c r="I663" s="280"/>
      <c r="J663" s="281">
        <f>ROUND(I663*H663,2)</f>
        <v>0</v>
      </c>
      <c r="K663" s="282"/>
      <c r="L663" s="283"/>
      <c r="M663" s="284" t="s">
        <v>1</v>
      </c>
      <c r="N663" s="285" t="s">
        <v>38</v>
      </c>
      <c r="O663" s="91"/>
      <c r="P663" s="229">
        <f>O663*H663</f>
        <v>0</v>
      </c>
      <c r="Q663" s="229">
        <v>0</v>
      </c>
      <c r="R663" s="229">
        <f>Q663*H663</f>
        <v>0</v>
      </c>
      <c r="S663" s="229">
        <v>0</v>
      </c>
      <c r="T663" s="230">
        <f>S663*H663</f>
        <v>0</v>
      </c>
      <c r="U663" s="38"/>
      <c r="V663" s="38"/>
      <c r="W663" s="38"/>
      <c r="X663" s="38"/>
      <c r="Y663" s="38"/>
      <c r="Z663" s="38"/>
      <c r="AA663" s="38"/>
      <c r="AB663" s="38"/>
      <c r="AC663" s="38"/>
      <c r="AD663" s="38"/>
      <c r="AE663" s="38"/>
      <c r="AR663" s="231" t="s">
        <v>136</v>
      </c>
      <c r="AT663" s="231" t="s">
        <v>208</v>
      </c>
      <c r="AU663" s="231" t="s">
        <v>81</v>
      </c>
      <c r="AY663" s="17" t="s">
        <v>117</v>
      </c>
      <c r="BE663" s="232">
        <f>IF(N663="základní",J663,0)</f>
        <v>0</v>
      </c>
      <c r="BF663" s="232">
        <f>IF(N663="snížená",J663,0)</f>
        <v>0</v>
      </c>
      <c r="BG663" s="232">
        <f>IF(N663="zákl. přenesená",J663,0)</f>
        <v>0</v>
      </c>
      <c r="BH663" s="232">
        <f>IF(N663="sníž. přenesená",J663,0)</f>
        <v>0</v>
      </c>
      <c r="BI663" s="232">
        <f>IF(N663="nulová",J663,0)</f>
        <v>0</v>
      </c>
      <c r="BJ663" s="17" t="s">
        <v>81</v>
      </c>
      <c r="BK663" s="232">
        <f>ROUND(I663*H663,2)</f>
        <v>0</v>
      </c>
      <c r="BL663" s="17" t="s">
        <v>124</v>
      </c>
      <c r="BM663" s="231" t="s">
        <v>729</v>
      </c>
    </row>
    <row r="664" s="2" customFormat="1">
      <c r="A664" s="38"/>
      <c r="B664" s="39"/>
      <c r="C664" s="40"/>
      <c r="D664" s="233" t="s">
        <v>125</v>
      </c>
      <c r="E664" s="40"/>
      <c r="F664" s="234" t="s">
        <v>233</v>
      </c>
      <c r="G664" s="40"/>
      <c r="H664" s="40"/>
      <c r="I664" s="235"/>
      <c r="J664" s="40"/>
      <c r="K664" s="40"/>
      <c r="L664" s="44"/>
      <c r="M664" s="236"/>
      <c r="N664" s="237"/>
      <c r="O664" s="91"/>
      <c r="P664" s="91"/>
      <c r="Q664" s="91"/>
      <c r="R664" s="91"/>
      <c r="S664" s="91"/>
      <c r="T664" s="92"/>
      <c r="U664" s="38"/>
      <c r="V664" s="38"/>
      <c r="W664" s="38"/>
      <c r="X664" s="38"/>
      <c r="Y664" s="38"/>
      <c r="Z664" s="38"/>
      <c r="AA664" s="38"/>
      <c r="AB664" s="38"/>
      <c r="AC664" s="38"/>
      <c r="AD664" s="38"/>
      <c r="AE664" s="38"/>
      <c r="AT664" s="17" t="s">
        <v>125</v>
      </c>
      <c r="AU664" s="17" t="s">
        <v>81</v>
      </c>
    </row>
    <row r="665" s="13" customFormat="1">
      <c r="A665" s="13"/>
      <c r="B665" s="243"/>
      <c r="C665" s="244"/>
      <c r="D665" s="233" t="s">
        <v>174</v>
      </c>
      <c r="E665" s="245" t="s">
        <v>1</v>
      </c>
      <c r="F665" s="246" t="s">
        <v>730</v>
      </c>
      <c r="G665" s="244"/>
      <c r="H665" s="245" t="s">
        <v>1</v>
      </c>
      <c r="I665" s="247"/>
      <c r="J665" s="244"/>
      <c r="K665" s="244"/>
      <c r="L665" s="248"/>
      <c r="M665" s="249"/>
      <c r="N665" s="250"/>
      <c r="O665" s="250"/>
      <c r="P665" s="250"/>
      <c r="Q665" s="250"/>
      <c r="R665" s="250"/>
      <c r="S665" s="250"/>
      <c r="T665" s="251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52" t="s">
        <v>174</v>
      </c>
      <c r="AU665" s="252" t="s">
        <v>81</v>
      </c>
      <c r="AV665" s="13" t="s">
        <v>81</v>
      </c>
      <c r="AW665" s="13" t="s">
        <v>30</v>
      </c>
      <c r="AX665" s="13" t="s">
        <v>73</v>
      </c>
      <c r="AY665" s="252" t="s">
        <v>117</v>
      </c>
    </row>
    <row r="666" s="14" customFormat="1">
      <c r="A666" s="14"/>
      <c r="B666" s="253"/>
      <c r="C666" s="254"/>
      <c r="D666" s="233" t="s">
        <v>174</v>
      </c>
      <c r="E666" s="255" t="s">
        <v>1</v>
      </c>
      <c r="F666" s="256" t="s">
        <v>731</v>
      </c>
      <c r="G666" s="254"/>
      <c r="H666" s="257">
        <v>0.023</v>
      </c>
      <c r="I666" s="258"/>
      <c r="J666" s="254"/>
      <c r="K666" s="254"/>
      <c r="L666" s="259"/>
      <c r="M666" s="260"/>
      <c r="N666" s="261"/>
      <c r="O666" s="261"/>
      <c r="P666" s="261"/>
      <c r="Q666" s="261"/>
      <c r="R666" s="261"/>
      <c r="S666" s="261"/>
      <c r="T666" s="262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63" t="s">
        <v>174</v>
      </c>
      <c r="AU666" s="263" t="s">
        <v>81</v>
      </c>
      <c r="AV666" s="14" t="s">
        <v>83</v>
      </c>
      <c r="AW666" s="14" t="s">
        <v>30</v>
      </c>
      <c r="AX666" s="14" t="s">
        <v>73</v>
      </c>
      <c r="AY666" s="263" t="s">
        <v>117</v>
      </c>
    </row>
    <row r="667" s="15" customFormat="1">
      <c r="A667" s="15"/>
      <c r="B667" s="264"/>
      <c r="C667" s="265"/>
      <c r="D667" s="233" t="s">
        <v>174</v>
      </c>
      <c r="E667" s="266" t="s">
        <v>1</v>
      </c>
      <c r="F667" s="267" t="s">
        <v>179</v>
      </c>
      <c r="G667" s="265"/>
      <c r="H667" s="268">
        <v>0.023</v>
      </c>
      <c r="I667" s="269"/>
      <c r="J667" s="265"/>
      <c r="K667" s="265"/>
      <c r="L667" s="270"/>
      <c r="M667" s="271"/>
      <c r="N667" s="272"/>
      <c r="O667" s="272"/>
      <c r="P667" s="272"/>
      <c r="Q667" s="272"/>
      <c r="R667" s="272"/>
      <c r="S667" s="272"/>
      <c r="T667" s="273"/>
      <c r="U667" s="15"/>
      <c r="V667" s="15"/>
      <c r="W667" s="15"/>
      <c r="X667" s="15"/>
      <c r="Y667" s="15"/>
      <c r="Z667" s="15"/>
      <c r="AA667" s="15"/>
      <c r="AB667" s="15"/>
      <c r="AC667" s="15"/>
      <c r="AD667" s="15"/>
      <c r="AE667" s="15"/>
      <c r="AT667" s="274" t="s">
        <v>174</v>
      </c>
      <c r="AU667" s="274" t="s">
        <v>81</v>
      </c>
      <c r="AV667" s="15" t="s">
        <v>124</v>
      </c>
      <c r="AW667" s="15" t="s">
        <v>30</v>
      </c>
      <c r="AX667" s="15" t="s">
        <v>81</v>
      </c>
      <c r="AY667" s="274" t="s">
        <v>117</v>
      </c>
    </row>
    <row r="668" s="2" customFormat="1" ht="14.4" customHeight="1">
      <c r="A668" s="38"/>
      <c r="B668" s="39"/>
      <c r="C668" s="275" t="s">
        <v>732</v>
      </c>
      <c r="D668" s="275" t="s">
        <v>208</v>
      </c>
      <c r="E668" s="276" t="s">
        <v>733</v>
      </c>
      <c r="F668" s="277" t="s">
        <v>734</v>
      </c>
      <c r="G668" s="278" t="s">
        <v>194</v>
      </c>
      <c r="H668" s="279">
        <v>0.0089999999999999993</v>
      </c>
      <c r="I668" s="280"/>
      <c r="J668" s="281">
        <f>ROUND(I668*H668,2)</f>
        <v>0</v>
      </c>
      <c r="K668" s="282"/>
      <c r="L668" s="283"/>
      <c r="M668" s="284" t="s">
        <v>1</v>
      </c>
      <c r="N668" s="285" t="s">
        <v>38</v>
      </c>
      <c r="O668" s="91"/>
      <c r="P668" s="229">
        <f>O668*H668</f>
        <v>0</v>
      </c>
      <c r="Q668" s="229">
        <v>0</v>
      </c>
      <c r="R668" s="229">
        <f>Q668*H668</f>
        <v>0</v>
      </c>
      <c r="S668" s="229">
        <v>0</v>
      </c>
      <c r="T668" s="230">
        <f>S668*H668</f>
        <v>0</v>
      </c>
      <c r="U668" s="38"/>
      <c r="V668" s="38"/>
      <c r="W668" s="38"/>
      <c r="X668" s="38"/>
      <c r="Y668" s="38"/>
      <c r="Z668" s="38"/>
      <c r="AA668" s="38"/>
      <c r="AB668" s="38"/>
      <c r="AC668" s="38"/>
      <c r="AD668" s="38"/>
      <c r="AE668" s="38"/>
      <c r="AR668" s="231" t="s">
        <v>136</v>
      </c>
      <c r="AT668" s="231" t="s">
        <v>208</v>
      </c>
      <c r="AU668" s="231" t="s">
        <v>81</v>
      </c>
      <c r="AY668" s="17" t="s">
        <v>117</v>
      </c>
      <c r="BE668" s="232">
        <f>IF(N668="základní",J668,0)</f>
        <v>0</v>
      </c>
      <c r="BF668" s="232">
        <f>IF(N668="snížená",J668,0)</f>
        <v>0</v>
      </c>
      <c r="BG668" s="232">
        <f>IF(N668="zákl. přenesená",J668,0)</f>
        <v>0</v>
      </c>
      <c r="BH668" s="232">
        <f>IF(N668="sníž. přenesená",J668,0)</f>
        <v>0</v>
      </c>
      <c r="BI668" s="232">
        <f>IF(N668="nulová",J668,0)</f>
        <v>0</v>
      </c>
      <c r="BJ668" s="17" t="s">
        <v>81</v>
      </c>
      <c r="BK668" s="232">
        <f>ROUND(I668*H668,2)</f>
        <v>0</v>
      </c>
      <c r="BL668" s="17" t="s">
        <v>124</v>
      </c>
      <c r="BM668" s="231" t="s">
        <v>735</v>
      </c>
    </row>
    <row r="669" s="2" customFormat="1">
      <c r="A669" s="38"/>
      <c r="B669" s="39"/>
      <c r="C669" s="40"/>
      <c r="D669" s="233" t="s">
        <v>125</v>
      </c>
      <c r="E669" s="40"/>
      <c r="F669" s="234" t="s">
        <v>734</v>
      </c>
      <c r="G669" s="40"/>
      <c r="H669" s="40"/>
      <c r="I669" s="235"/>
      <c r="J669" s="40"/>
      <c r="K669" s="40"/>
      <c r="L669" s="44"/>
      <c r="M669" s="236"/>
      <c r="N669" s="237"/>
      <c r="O669" s="91"/>
      <c r="P669" s="91"/>
      <c r="Q669" s="91"/>
      <c r="R669" s="91"/>
      <c r="S669" s="91"/>
      <c r="T669" s="92"/>
      <c r="U669" s="38"/>
      <c r="V669" s="38"/>
      <c r="W669" s="38"/>
      <c r="X669" s="38"/>
      <c r="Y669" s="38"/>
      <c r="Z669" s="38"/>
      <c r="AA669" s="38"/>
      <c r="AB669" s="38"/>
      <c r="AC669" s="38"/>
      <c r="AD669" s="38"/>
      <c r="AE669" s="38"/>
      <c r="AT669" s="17" t="s">
        <v>125</v>
      </c>
      <c r="AU669" s="17" t="s">
        <v>81</v>
      </c>
    </row>
    <row r="670" s="13" customFormat="1">
      <c r="A670" s="13"/>
      <c r="B670" s="243"/>
      <c r="C670" s="244"/>
      <c r="D670" s="233" t="s">
        <v>174</v>
      </c>
      <c r="E670" s="245" t="s">
        <v>1</v>
      </c>
      <c r="F670" s="246" t="s">
        <v>736</v>
      </c>
      <c r="G670" s="244"/>
      <c r="H670" s="245" t="s">
        <v>1</v>
      </c>
      <c r="I670" s="247"/>
      <c r="J670" s="244"/>
      <c r="K670" s="244"/>
      <c r="L670" s="248"/>
      <c r="M670" s="249"/>
      <c r="N670" s="250"/>
      <c r="O670" s="250"/>
      <c r="P670" s="250"/>
      <c r="Q670" s="250"/>
      <c r="R670" s="250"/>
      <c r="S670" s="250"/>
      <c r="T670" s="251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52" t="s">
        <v>174</v>
      </c>
      <c r="AU670" s="252" t="s">
        <v>81</v>
      </c>
      <c r="AV670" s="13" t="s">
        <v>81</v>
      </c>
      <c r="AW670" s="13" t="s">
        <v>30</v>
      </c>
      <c r="AX670" s="13" t="s">
        <v>73</v>
      </c>
      <c r="AY670" s="252" t="s">
        <v>117</v>
      </c>
    </row>
    <row r="671" s="14" customFormat="1">
      <c r="A671" s="14"/>
      <c r="B671" s="253"/>
      <c r="C671" s="254"/>
      <c r="D671" s="233" t="s">
        <v>174</v>
      </c>
      <c r="E671" s="255" t="s">
        <v>1</v>
      </c>
      <c r="F671" s="256" t="s">
        <v>737</v>
      </c>
      <c r="G671" s="254"/>
      <c r="H671" s="257">
        <v>0.0089999999999999993</v>
      </c>
      <c r="I671" s="258"/>
      <c r="J671" s="254"/>
      <c r="K671" s="254"/>
      <c r="L671" s="259"/>
      <c r="M671" s="260"/>
      <c r="N671" s="261"/>
      <c r="O671" s="261"/>
      <c r="P671" s="261"/>
      <c r="Q671" s="261"/>
      <c r="R671" s="261"/>
      <c r="S671" s="261"/>
      <c r="T671" s="262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63" t="s">
        <v>174</v>
      </c>
      <c r="AU671" s="263" t="s">
        <v>81</v>
      </c>
      <c r="AV671" s="14" t="s">
        <v>83</v>
      </c>
      <c r="AW671" s="14" t="s">
        <v>30</v>
      </c>
      <c r="AX671" s="14" t="s">
        <v>73</v>
      </c>
      <c r="AY671" s="263" t="s">
        <v>117</v>
      </c>
    </row>
    <row r="672" s="15" customFormat="1">
      <c r="A672" s="15"/>
      <c r="B672" s="264"/>
      <c r="C672" s="265"/>
      <c r="D672" s="233" t="s">
        <v>174</v>
      </c>
      <c r="E672" s="266" t="s">
        <v>1</v>
      </c>
      <c r="F672" s="267" t="s">
        <v>179</v>
      </c>
      <c r="G672" s="265"/>
      <c r="H672" s="268">
        <v>0.0089999999999999993</v>
      </c>
      <c r="I672" s="269"/>
      <c r="J672" s="265"/>
      <c r="K672" s="265"/>
      <c r="L672" s="270"/>
      <c r="M672" s="271"/>
      <c r="N672" s="272"/>
      <c r="O672" s="272"/>
      <c r="P672" s="272"/>
      <c r="Q672" s="272"/>
      <c r="R672" s="272"/>
      <c r="S672" s="272"/>
      <c r="T672" s="273"/>
      <c r="U672" s="15"/>
      <c r="V672" s="15"/>
      <c r="W672" s="15"/>
      <c r="X672" s="15"/>
      <c r="Y672" s="15"/>
      <c r="Z672" s="15"/>
      <c r="AA672" s="15"/>
      <c r="AB672" s="15"/>
      <c r="AC672" s="15"/>
      <c r="AD672" s="15"/>
      <c r="AE672" s="15"/>
      <c r="AT672" s="274" t="s">
        <v>174</v>
      </c>
      <c r="AU672" s="274" t="s">
        <v>81</v>
      </c>
      <c r="AV672" s="15" t="s">
        <v>124</v>
      </c>
      <c r="AW672" s="15" t="s">
        <v>30</v>
      </c>
      <c r="AX672" s="15" t="s">
        <v>81</v>
      </c>
      <c r="AY672" s="274" t="s">
        <v>117</v>
      </c>
    </row>
    <row r="673" s="2" customFormat="1" ht="24.15" customHeight="1">
      <c r="A673" s="38"/>
      <c r="B673" s="39"/>
      <c r="C673" s="219" t="s">
        <v>478</v>
      </c>
      <c r="D673" s="219" t="s">
        <v>120</v>
      </c>
      <c r="E673" s="220" t="s">
        <v>738</v>
      </c>
      <c r="F673" s="221" t="s">
        <v>739</v>
      </c>
      <c r="G673" s="222" t="s">
        <v>182</v>
      </c>
      <c r="H673" s="223">
        <v>15.5</v>
      </c>
      <c r="I673" s="224"/>
      <c r="J673" s="225">
        <f>ROUND(I673*H673,2)</f>
        <v>0</v>
      </c>
      <c r="K673" s="226"/>
      <c r="L673" s="44"/>
      <c r="M673" s="227" t="s">
        <v>1</v>
      </c>
      <c r="N673" s="228" t="s">
        <v>38</v>
      </c>
      <c r="O673" s="91"/>
      <c r="P673" s="229">
        <f>O673*H673</f>
        <v>0</v>
      </c>
      <c r="Q673" s="229">
        <v>0</v>
      </c>
      <c r="R673" s="229">
        <f>Q673*H673</f>
        <v>0</v>
      </c>
      <c r="S673" s="229">
        <v>0</v>
      </c>
      <c r="T673" s="230">
        <f>S673*H673</f>
        <v>0</v>
      </c>
      <c r="U673" s="38"/>
      <c r="V673" s="38"/>
      <c r="W673" s="38"/>
      <c r="X673" s="38"/>
      <c r="Y673" s="38"/>
      <c r="Z673" s="38"/>
      <c r="AA673" s="38"/>
      <c r="AB673" s="38"/>
      <c r="AC673" s="38"/>
      <c r="AD673" s="38"/>
      <c r="AE673" s="38"/>
      <c r="AR673" s="231" t="s">
        <v>124</v>
      </c>
      <c r="AT673" s="231" t="s">
        <v>120</v>
      </c>
      <c r="AU673" s="231" t="s">
        <v>81</v>
      </c>
      <c r="AY673" s="17" t="s">
        <v>117</v>
      </c>
      <c r="BE673" s="232">
        <f>IF(N673="základní",J673,0)</f>
        <v>0</v>
      </c>
      <c r="BF673" s="232">
        <f>IF(N673="snížená",J673,0)</f>
        <v>0</v>
      </c>
      <c r="BG673" s="232">
        <f>IF(N673="zákl. přenesená",J673,0)</f>
        <v>0</v>
      </c>
      <c r="BH673" s="232">
        <f>IF(N673="sníž. přenesená",J673,0)</f>
        <v>0</v>
      </c>
      <c r="BI673" s="232">
        <f>IF(N673="nulová",J673,0)</f>
        <v>0</v>
      </c>
      <c r="BJ673" s="17" t="s">
        <v>81</v>
      </c>
      <c r="BK673" s="232">
        <f>ROUND(I673*H673,2)</f>
        <v>0</v>
      </c>
      <c r="BL673" s="17" t="s">
        <v>124</v>
      </c>
      <c r="BM673" s="231" t="s">
        <v>740</v>
      </c>
    </row>
    <row r="674" s="2" customFormat="1">
      <c r="A674" s="38"/>
      <c r="B674" s="39"/>
      <c r="C674" s="40"/>
      <c r="D674" s="233" t="s">
        <v>125</v>
      </c>
      <c r="E674" s="40"/>
      <c r="F674" s="234" t="s">
        <v>739</v>
      </c>
      <c r="G674" s="40"/>
      <c r="H674" s="40"/>
      <c r="I674" s="235"/>
      <c r="J674" s="40"/>
      <c r="K674" s="40"/>
      <c r="L674" s="44"/>
      <c r="M674" s="236"/>
      <c r="N674" s="237"/>
      <c r="O674" s="91"/>
      <c r="P674" s="91"/>
      <c r="Q674" s="91"/>
      <c r="R674" s="91"/>
      <c r="S674" s="91"/>
      <c r="T674" s="92"/>
      <c r="U674" s="38"/>
      <c r="V674" s="38"/>
      <c r="W674" s="38"/>
      <c r="X674" s="38"/>
      <c r="Y674" s="38"/>
      <c r="Z674" s="38"/>
      <c r="AA674" s="38"/>
      <c r="AB674" s="38"/>
      <c r="AC674" s="38"/>
      <c r="AD674" s="38"/>
      <c r="AE674" s="38"/>
      <c r="AT674" s="17" t="s">
        <v>125</v>
      </c>
      <c r="AU674" s="17" t="s">
        <v>81</v>
      </c>
    </row>
    <row r="675" s="13" customFormat="1">
      <c r="A675" s="13"/>
      <c r="B675" s="243"/>
      <c r="C675" s="244"/>
      <c r="D675" s="233" t="s">
        <v>174</v>
      </c>
      <c r="E675" s="245" t="s">
        <v>1</v>
      </c>
      <c r="F675" s="246" t="s">
        <v>279</v>
      </c>
      <c r="G675" s="244"/>
      <c r="H675" s="245" t="s">
        <v>1</v>
      </c>
      <c r="I675" s="247"/>
      <c r="J675" s="244"/>
      <c r="K675" s="244"/>
      <c r="L675" s="248"/>
      <c r="M675" s="249"/>
      <c r="N675" s="250"/>
      <c r="O675" s="250"/>
      <c r="P675" s="250"/>
      <c r="Q675" s="250"/>
      <c r="R675" s="250"/>
      <c r="S675" s="250"/>
      <c r="T675" s="251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52" t="s">
        <v>174</v>
      </c>
      <c r="AU675" s="252" t="s">
        <v>81</v>
      </c>
      <c r="AV675" s="13" t="s">
        <v>81</v>
      </c>
      <c r="AW675" s="13" t="s">
        <v>30</v>
      </c>
      <c r="AX675" s="13" t="s">
        <v>73</v>
      </c>
      <c r="AY675" s="252" t="s">
        <v>117</v>
      </c>
    </row>
    <row r="676" s="14" customFormat="1">
      <c r="A676" s="14"/>
      <c r="B676" s="253"/>
      <c r="C676" s="254"/>
      <c r="D676" s="233" t="s">
        <v>174</v>
      </c>
      <c r="E676" s="255" t="s">
        <v>1</v>
      </c>
      <c r="F676" s="256" t="s">
        <v>741</v>
      </c>
      <c r="G676" s="254"/>
      <c r="H676" s="257">
        <v>15.5</v>
      </c>
      <c r="I676" s="258"/>
      <c r="J676" s="254"/>
      <c r="K676" s="254"/>
      <c r="L676" s="259"/>
      <c r="M676" s="260"/>
      <c r="N676" s="261"/>
      <c r="O676" s="261"/>
      <c r="P676" s="261"/>
      <c r="Q676" s="261"/>
      <c r="R676" s="261"/>
      <c r="S676" s="261"/>
      <c r="T676" s="262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63" t="s">
        <v>174</v>
      </c>
      <c r="AU676" s="263" t="s">
        <v>81</v>
      </c>
      <c r="AV676" s="14" t="s">
        <v>83</v>
      </c>
      <c r="AW676" s="14" t="s">
        <v>30</v>
      </c>
      <c r="AX676" s="14" t="s">
        <v>73</v>
      </c>
      <c r="AY676" s="263" t="s">
        <v>117</v>
      </c>
    </row>
    <row r="677" s="15" customFormat="1">
      <c r="A677" s="15"/>
      <c r="B677" s="264"/>
      <c r="C677" s="265"/>
      <c r="D677" s="233" t="s">
        <v>174</v>
      </c>
      <c r="E677" s="266" t="s">
        <v>1</v>
      </c>
      <c r="F677" s="267" t="s">
        <v>179</v>
      </c>
      <c r="G677" s="265"/>
      <c r="H677" s="268">
        <v>15.5</v>
      </c>
      <c r="I677" s="269"/>
      <c r="J677" s="265"/>
      <c r="K677" s="265"/>
      <c r="L677" s="270"/>
      <c r="M677" s="271"/>
      <c r="N677" s="272"/>
      <c r="O677" s="272"/>
      <c r="P677" s="272"/>
      <c r="Q677" s="272"/>
      <c r="R677" s="272"/>
      <c r="S677" s="272"/>
      <c r="T677" s="273"/>
      <c r="U677" s="15"/>
      <c r="V677" s="15"/>
      <c r="W677" s="15"/>
      <c r="X677" s="15"/>
      <c r="Y677" s="15"/>
      <c r="Z677" s="15"/>
      <c r="AA677" s="15"/>
      <c r="AB677" s="15"/>
      <c r="AC677" s="15"/>
      <c r="AD677" s="15"/>
      <c r="AE677" s="15"/>
      <c r="AT677" s="274" t="s">
        <v>174</v>
      </c>
      <c r="AU677" s="274" t="s">
        <v>81</v>
      </c>
      <c r="AV677" s="15" t="s">
        <v>124</v>
      </c>
      <c r="AW677" s="15" t="s">
        <v>30</v>
      </c>
      <c r="AX677" s="15" t="s">
        <v>81</v>
      </c>
      <c r="AY677" s="274" t="s">
        <v>117</v>
      </c>
    </row>
    <row r="678" s="2" customFormat="1" ht="24.15" customHeight="1">
      <c r="A678" s="38"/>
      <c r="B678" s="39"/>
      <c r="C678" s="219" t="s">
        <v>742</v>
      </c>
      <c r="D678" s="219" t="s">
        <v>120</v>
      </c>
      <c r="E678" s="220" t="s">
        <v>743</v>
      </c>
      <c r="F678" s="221" t="s">
        <v>744</v>
      </c>
      <c r="G678" s="222" t="s">
        <v>431</v>
      </c>
      <c r="H678" s="223">
        <v>10</v>
      </c>
      <c r="I678" s="224"/>
      <c r="J678" s="225">
        <f>ROUND(I678*H678,2)</f>
        <v>0</v>
      </c>
      <c r="K678" s="226"/>
      <c r="L678" s="44"/>
      <c r="M678" s="227" t="s">
        <v>1</v>
      </c>
      <c r="N678" s="228" t="s">
        <v>38</v>
      </c>
      <c r="O678" s="91"/>
      <c r="P678" s="229">
        <f>O678*H678</f>
        <v>0</v>
      </c>
      <c r="Q678" s="229">
        <v>0</v>
      </c>
      <c r="R678" s="229">
        <f>Q678*H678</f>
        <v>0</v>
      </c>
      <c r="S678" s="229">
        <v>0</v>
      </c>
      <c r="T678" s="230">
        <f>S678*H678</f>
        <v>0</v>
      </c>
      <c r="U678" s="38"/>
      <c r="V678" s="38"/>
      <c r="W678" s="38"/>
      <c r="X678" s="38"/>
      <c r="Y678" s="38"/>
      <c r="Z678" s="38"/>
      <c r="AA678" s="38"/>
      <c r="AB678" s="38"/>
      <c r="AC678" s="38"/>
      <c r="AD678" s="38"/>
      <c r="AE678" s="38"/>
      <c r="AR678" s="231" t="s">
        <v>124</v>
      </c>
      <c r="AT678" s="231" t="s">
        <v>120</v>
      </c>
      <c r="AU678" s="231" t="s">
        <v>81</v>
      </c>
      <c r="AY678" s="17" t="s">
        <v>117</v>
      </c>
      <c r="BE678" s="232">
        <f>IF(N678="základní",J678,0)</f>
        <v>0</v>
      </c>
      <c r="BF678" s="232">
        <f>IF(N678="snížená",J678,0)</f>
        <v>0</v>
      </c>
      <c r="BG678" s="232">
        <f>IF(N678="zákl. přenesená",J678,0)</f>
        <v>0</v>
      </c>
      <c r="BH678" s="232">
        <f>IF(N678="sníž. přenesená",J678,0)</f>
        <v>0</v>
      </c>
      <c r="BI678" s="232">
        <f>IF(N678="nulová",J678,0)</f>
        <v>0</v>
      </c>
      <c r="BJ678" s="17" t="s">
        <v>81</v>
      </c>
      <c r="BK678" s="232">
        <f>ROUND(I678*H678,2)</f>
        <v>0</v>
      </c>
      <c r="BL678" s="17" t="s">
        <v>124</v>
      </c>
      <c r="BM678" s="231" t="s">
        <v>745</v>
      </c>
    </row>
    <row r="679" s="2" customFormat="1">
      <c r="A679" s="38"/>
      <c r="B679" s="39"/>
      <c r="C679" s="40"/>
      <c r="D679" s="233" t="s">
        <v>125</v>
      </c>
      <c r="E679" s="40"/>
      <c r="F679" s="234" t="s">
        <v>744</v>
      </c>
      <c r="G679" s="40"/>
      <c r="H679" s="40"/>
      <c r="I679" s="235"/>
      <c r="J679" s="40"/>
      <c r="K679" s="40"/>
      <c r="L679" s="44"/>
      <c r="M679" s="236"/>
      <c r="N679" s="237"/>
      <c r="O679" s="91"/>
      <c r="P679" s="91"/>
      <c r="Q679" s="91"/>
      <c r="R679" s="91"/>
      <c r="S679" s="91"/>
      <c r="T679" s="92"/>
      <c r="U679" s="38"/>
      <c r="V679" s="38"/>
      <c r="W679" s="38"/>
      <c r="X679" s="38"/>
      <c r="Y679" s="38"/>
      <c r="Z679" s="38"/>
      <c r="AA679" s="38"/>
      <c r="AB679" s="38"/>
      <c r="AC679" s="38"/>
      <c r="AD679" s="38"/>
      <c r="AE679" s="38"/>
      <c r="AT679" s="17" t="s">
        <v>125</v>
      </c>
      <c r="AU679" s="17" t="s">
        <v>81</v>
      </c>
    </row>
    <row r="680" s="2" customFormat="1" ht="37.8" customHeight="1">
      <c r="A680" s="38"/>
      <c r="B680" s="39"/>
      <c r="C680" s="275" t="s">
        <v>482</v>
      </c>
      <c r="D680" s="275" t="s">
        <v>208</v>
      </c>
      <c r="E680" s="276" t="s">
        <v>746</v>
      </c>
      <c r="F680" s="277" t="s">
        <v>747</v>
      </c>
      <c r="G680" s="278" t="s">
        <v>182</v>
      </c>
      <c r="H680" s="279">
        <v>3</v>
      </c>
      <c r="I680" s="280"/>
      <c r="J680" s="281">
        <f>ROUND(I680*H680,2)</f>
        <v>0</v>
      </c>
      <c r="K680" s="282"/>
      <c r="L680" s="283"/>
      <c r="M680" s="284" t="s">
        <v>1</v>
      </c>
      <c r="N680" s="285" t="s">
        <v>38</v>
      </c>
      <c r="O680" s="91"/>
      <c r="P680" s="229">
        <f>O680*H680</f>
        <v>0</v>
      </c>
      <c r="Q680" s="229">
        <v>0</v>
      </c>
      <c r="R680" s="229">
        <f>Q680*H680</f>
        <v>0</v>
      </c>
      <c r="S680" s="229">
        <v>0</v>
      </c>
      <c r="T680" s="230">
        <f>S680*H680</f>
        <v>0</v>
      </c>
      <c r="U680" s="38"/>
      <c r="V680" s="38"/>
      <c r="W680" s="38"/>
      <c r="X680" s="38"/>
      <c r="Y680" s="38"/>
      <c r="Z680" s="38"/>
      <c r="AA680" s="38"/>
      <c r="AB680" s="38"/>
      <c r="AC680" s="38"/>
      <c r="AD680" s="38"/>
      <c r="AE680" s="38"/>
      <c r="AR680" s="231" t="s">
        <v>136</v>
      </c>
      <c r="AT680" s="231" t="s">
        <v>208</v>
      </c>
      <c r="AU680" s="231" t="s">
        <v>81</v>
      </c>
      <c r="AY680" s="17" t="s">
        <v>117</v>
      </c>
      <c r="BE680" s="232">
        <f>IF(N680="základní",J680,0)</f>
        <v>0</v>
      </c>
      <c r="BF680" s="232">
        <f>IF(N680="snížená",J680,0)</f>
        <v>0</v>
      </c>
      <c r="BG680" s="232">
        <f>IF(N680="zákl. přenesená",J680,0)</f>
        <v>0</v>
      </c>
      <c r="BH680" s="232">
        <f>IF(N680="sníž. přenesená",J680,0)</f>
        <v>0</v>
      </c>
      <c r="BI680" s="232">
        <f>IF(N680="nulová",J680,0)</f>
        <v>0</v>
      </c>
      <c r="BJ680" s="17" t="s">
        <v>81</v>
      </c>
      <c r="BK680" s="232">
        <f>ROUND(I680*H680,2)</f>
        <v>0</v>
      </c>
      <c r="BL680" s="17" t="s">
        <v>124</v>
      </c>
      <c r="BM680" s="231" t="s">
        <v>748</v>
      </c>
    </row>
    <row r="681" s="2" customFormat="1">
      <c r="A681" s="38"/>
      <c r="B681" s="39"/>
      <c r="C681" s="40"/>
      <c r="D681" s="233" t="s">
        <v>125</v>
      </c>
      <c r="E681" s="40"/>
      <c r="F681" s="234" t="s">
        <v>749</v>
      </c>
      <c r="G681" s="40"/>
      <c r="H681" s="40"/>
      <c r="I681" s="235"/>
      <c r="J681" s="40"/>
      <c r="K681" s="40"/>
      <c r="L681" s="44"/>
      <c r="M681" s="236"/>
      <c r="N681" s="237"/>
      <c r="O681" s="91"/>
      <c r="P681" s="91"/>
      <c r="Q681" s="91"/>
      <c r="R681" s="91"/>
      <c r="S681" s="91"/>
      <c r="T681" s="92"/>
      <c r="U681" s="38"/>
      <c r="V681" s="38"/>
      <c r="W681" s="38"/>
      <c r="X681" s="38"/>
      <c r="Y681" s="38"/>
      <c r="Z681" s="38"/>
      <c r="AA681" s="38"/>
      <c r="AB681" s="38"/>
      <c r="AC681" s="38"/>
      <c r="AD681" s="38"/>
      <c r="AE681" s="38"/>
      <c r="AT681" s="17" t="s">
        <v>125</v>
      </c>
      <c r="AU681" s="17" t="s">
        <v>81</v>
      </c>
    </row>
    <row r="682" s="13" customFormat="1">
      <c r="A682" s="13"/>
      <c r="B682" s="243"/>
      <c r="C682" s="244"/>
      <c r="D682" s="233" t="s">
        <v>174</v>
      </c>
      <c r="E682" s="245" t="s">
        <v>1</v>
      </c>
      <c r="F682" s="246" t="s">
        <v>279</v>
      </c>
      <c r="G682" s="244"/>
      <c r="H682" s="245" t="s">
        <v>1</v>
      </c>
      <c r="I682" s="247"/>
      <c r="J682" s="244"/>
      <c r="K682" s="244"/>
      <c r="L682" s="248"/>
      <c r="M682" s="249"/>
      <c r="N682" s="250"/>
      <c r="O682" s="250"/>
      <c r="P682" s="250"/>
      <c r="Q682" s="250"/>
      <c r="R682" s="250"/>
      <c r="S682" s="250"/>
      <c r="T682" s="251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52" t="s">
        <v>174</v>
      </c>
      <c r="AU682" s="252" t="s">
        <v>81</v>
      </c>
      <c r="AV682" s="13" t="s">
        <v>81</v>
      </c>
      <c r="AW682" s="13" t="s">
        <v>30</v>
      </c>
      <c r="AX682" s="13" t="s">
        <v>73</v>
      </c>
      <c r="AY682" s="252" t="s">
        <v>117</v>
      </c>
    </row>
    <row r="683" s="14" customFormat="1">
      <c r="A683" s="14"/>
      <c r="B683" s="253"/>
      <c r="C683" s="254"/>
      <c r="D683" s="233" t="s">
        <v>174</v>
      </c>
      <c r="E683" s="255" t="s">
        <v>1</v>
      </c>
      <c r="F683" s="256" t="s">
        <v>750</v>
      </c>
      <c r="G683" s="254"/>
      <c r="H683" s="257">
        <v>3</v>
      </c>
      <c r="I683" s="258"/>
      <c r="J683" s="254"/>
      <c r="K683" s="254"/>
      <c r="L683" s="259"/>
      <c r="M683" s="260"/>
      <c r="N683" s="261"/>
      <c r="O683" s="261"/>
      <c r="P683" s="261"/>
      <c r="Q683" s="261"/>
      <c r="R683" s="261"/>
      <c r="S683" s="261"/>
      <c r="T683" s="262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63" t="s">
        <v>174</v>
      </c>
      <c r="AU683" s="263" t="s">
        <v>81</v>
      </c>
      <c r="AV683" s="14" t="s">
        <v>83</v>
      </c>
      <c r="AW683" s="14" t="s">
        <v>30</v>
      </c>
      <c r="AX683" s="14" t="s">
        <v>73</v>
      </c>
      <c r="AY683" s="263" t="s">
        <v>117</v>
      </c>
    </row>
    <row r="684" s="15" customFormat="1">
      <c r="A684" s="15"/>
      <c r="B684" s="264"/>
      <c r="C684" s="265"/>
      <c r="D684" s="233" t="s">
        <v>174</v>
      </c>
      <c r="E684" s="266" t="s">
        <v>1</v>
      </c>
      <c r="F684" s="267" t="s">
        <v>179</v>
      </c>
      <c r="G684" s="265"/>
      <c r="H684" s="268">
        <v>3</v>
      </c>
      <c r="I684" s="269"/>
      <c r="J684" s="265"/>
      <c r="K684" s="265"/>
      <c r="L684" s="270"/>
      <c r="M684" s="271"/>
      <c r="N684" s="272"/>
      <c r="O684" s="272"/>
      <c r="P684" s="272"/>
      <c r="Q684" s="272"/>
      <c r="R684" s="272"/>
      <c r="S684" s="272"/>
      <c r="T684" s="273"/>
      <c r="U684" s="15"/>
      <c r="V684" s="15"/>
      <c r="W684" s="15"/>
      <c r="X684" s="15"/>
      <c r="Y684" s="15"/>
      <c r="Z684" s="15"/>
      <c r="AA684" s="15"/>
      <c r="AB684" s="15"/>
      <c r="AC684" s="15"/>
      <c r="AD684" s="15"/>
      <c r="AE684" s="15"/>
      <c r="AT684" s="274" t="s">
        <v>174</v>
      </c>
      <c r="AU684" s="274" t="s">
        <v>81</v>
      </c>
      <c r="AV684" s="15" t="s">
        <v>124</v>
      </c>
      <c r="AW684" s="15" t="s">
        <v>30</v>
      </c>
      <c r="AX684" s="15" t="s">
        <v>81</v>
      </c>
      <c r="AY684" s="274" t="s">
        <v>117</v>
      </c>
    </row>
    <row r="685" s="2" customFormat="1" ht="14.4" customHeight="1">
      <c r="A685" s="38"/>
      <c r="B685" s="39"/>
      <c r="C685" s="275" t="s">
        <v>751</v>
      </c>
      <c r="D685" s="275" t="s">
        <v>208</v>
      </c>
      <c r="E685" s="276" t="s">
        <v>752</v>
      </c>
      <c r="F685" s="277" t="s">
        <v>753</v>
      </c>
      <c r="G685" s="278" t="s">
        <v>431</v>
      </c>
      <c r="H685" s="279">
        <v>14.050000000000001</v>
      </c>
      <c r="I685" s="280"/>
      <c r="J685" s="281">
        <f>ROUND(I685*H685,2)</f>
        <v>0</v>
      </c>
      <c r="K685" s="282"/>
      <c r="L685" s="283"/>
      <c r="M685" s="284" t="s">
        <v>1</v>
      </c>
      <c r="N685" s="285" t="s">
        <v>38</v>
      </c>
      <c r="O685" s="91"/>
      <c r="P685" s="229">
        <f>O685*H685</f>
        <v>0</v>
      </c>
      <c r="Q685" s="229">
        <v>0</v>
      </c>
      <c r="R685" s="229">
        <f>Q685*H685</f>
        <v>0</v>
      </c>
      <c r="S685" s="229">
        <v>0</v>
      </c>
      <c r="T685" s="230">
        <f>S685*H685</f>
        <v>0</v>
      </c>
      <c r="U685" s="38"/>
      <c r="V685" s="38"/>
      <c r="W685" s="38"/>
      <c r="X685" s="38"/>
      <c r="Y685" s="38"/>
      <c r="Z685" s="38"/>
      <c r="AA685" s="38"/>
      <c r="AB685" s="38"/>
      <c r="AC685" s="38"/>
      <c r="AD685" s="38"/>
      <c r="AE685" s="38"/>
      <c r="AR685" s="231" t="s">
        <v>136</v>
      </c>
      <c r="AT685" s="231" t="s">
        <v>208</v>
      </c>
      <c r="AU685" s="231" t="s">
        <v>81</v>
      </c>
      <c r="AY685" s="17" t="s">
        <v>117</v>
      </c>
      <c r="BE685" s="232">
        <f>IF(N685="základní",J685,0)</f>
        <v>0</v>
      </c>
      <c r="BF685" s="232">
        <f>IF(N685="snížená",J685,0)</f>
        <v>0</v>
      </c>
      <c r="BG685" s="232">
        <f>IF(N685="zákl. přenesená",J685,0)</f>
        <v>0</v>
      </c>
      <c r="BH685" s="232">
        <f>IF(N685="sníž. přenesená",J685,0)</f>
        <v>0</v>
      </c>
      <c r="BI685" s="232">
        <f>IF(N685="nulová",J685,0)</f>
        <v>0</v>
      </c>
      <c r="BJ685" s="17" t="s">
        <v>81</v>
      </c>
      <c r="BK685" s="232">
        <f>ROUND(I685*H685,2)</f>
        <v>0</v>
      </c>
      <c r="BL685" s="17" t="s">
        <v>124</v>
      </c>
      <c r="BM685" s="231" t="s">
        <v>754</v>
      </c>
    </row>
    <row r="686" s="2" customFormat="1">
      <c r="A686" s="38"/>
      <c r="B686" s="39"/>
      <c r="C686" s="40"/>
      <c r="D686" s="233" t="s">
        <v>125</v>
      </c>
      <c r="E686" s="40"/>
      <c r="F686" s="234" t="s">
        <v>755</v>
      </c>
      <c r="G686" s="40"/>
      <c r="H686" s="40"/>
      <c r="I686" s="235"/>
      <c r="J686" s="40"/>
      <c r="K686" s="40"/>
      <c r="L686" s="44"/>
      <c r="M686" s="236"/>
      <c r="N686" s="237"/>
      <c r="O686" s="91"/>
      <c r="P686" s="91"/>
      <c r="Q686" s="91"/>
      <c r="R686" s="91"/>
      <c r="S686" s="91"/>
      <c r="T686" s="92"/>
      <c r="U686" s="38"/>
      <c r="V686" s="38"/>
      <c r="W686" s="38"/>
      <c r="X686" s="38"/>
      <c r="Y686" s="38"/>
      <c r="Z686" s="38"/>
      <c r="AA686" s="38"/>
      <c r="AB686" s="38"/>
      <c r="AC686" s="38"/>
      <c r="AD686" s="38"/>
      <c r="AE686" s="38"/>
      <c r="AT686" s="17" t="s">
        <v>125</v>
      </c>
      <c r="AU686" s="17" t="s">
        <v>81</v>
      </c>
    </row>
    <row r="687" s="2" customFormat="1" ht="37.8" customHeight="1">
      <c r="A687" s="38"/>
      <c r="B687" s="39"/>
      <c r="C687" s="219" t="s">
        <v>488</v>
      </c>
      <c r="D687" s="219" t="s">
        <v>120</v>
      </c>
      <c r="E687" s="220" t="s">
        <v>756</v>
      </c>
      <c r="F687" s="221" t="s">
        <v>757</v>
      </c>
      <c r="G687" s="222" t="s">
        <v>714</v>
      </c>
      <c r="H687" s="223">
        <v>127.88</v>
      </c>
      <c r="I687" s="224"/>
      <c r="J687" s="225">
        <f>ROUND(I687*H687,2)</f>
        <v>0</v>
      </c>
      <c r="K687" s="226"/>
      <c r="L687" s="44"/>
      <c r="M687" s="227" t="s">
        <v>1</v>
      </c>
      <c r="N687" s="228" t="s">
        <v>38</v>
      </c>
      <c r="O687" s="91"/>
      <c r="P687" s="229">
        <f>O687*H687</f>
        <v>0</v>
      </c>
      <c r="Q687" s="229">
        <v>0</v>
      </c>
      <c r="R687" s="229">
        <f>Q687*H687</f>
        <v>0</v>
      </c>
      <c r="S687" s="229">
        <v>0</v>
      </c>
      <c r="T687" s="230">
        <f>S687*H687</f>
        <v>0</v>
      </c>
      <c r="U687" s="38"/>
      <c r="V687" s="38"/>
      <c r="W687" s="38"/>
      <c r="X687" s="38"/>
      <c r="Y687" s="38"/>
      <c r="Z687" s="38"/>
      <c r="AA687" s="38"/>
      <c r="AB687" s="38"/>
      <c r="AC687" s="38"/>
      <c r="AD687" s="38"/>
      <c r="AE687" s="38"/>
      <c r="AR687" s="231" t="s">
        <v>124</v>
      </c>
      <c r="AT687" s="231" t="s">
        <v>120</v>
      </c>
      <c r="AU687" s="231" t="s">
        <v>81</v>
      </c>
      <c r="AY687" s="17" t="s">
        <v>117</v>
      </c>
      <c r="BE687" s="232">
        <f>IF(N687="základní",J687,0)</f>
        <v>0</v>
      </c>
      <c r="BF687" s="232">
        <f>IF(N687="snížená",J687,0)</f>
        <v>0</v>
      </c>
      <c r="BG687" s="232">
        <f>IF(N687="zákl. přenesená",J687,0)</f>
        <v>0</v>
      </c>
      <c r="BH687" s="232">
        <f>IF(N687="sníž. přenesená",J687,0)</f>
        <v>0</v>
      </c>
      <c r="BI687" s="232">
        <f>IF(N687="nulová",J687,0)</f>
        <v>0</v>
      </c>
      <c r="BJ687" s="17" t="s">
        <v>81</v>
      </c>
      <c r="BK687" s="232">
        <f>ROUND(I687*H687,2)</f>
        <v>0</v>
      </c>
      <c r="BL687" s="17" t="s">
        <v>124</v>
      </c>
      <c r="BM687" s="231" t="s">
        <v>758</v>
      </c>
    </row>
    <row r="688" s="2" customFormat="1">
      <c r="A688" s="38"/>
      <c r="B688" s="39"/>
      <c r="C688" s="40"/>
      <c r="D688" s="233" t="s">
        <v>125</v>
      </c>
      <c r="E688" s="40"/>
      <c r="F688" s="234" t="s">
        <v>757</v>
      </c>
      <c r="G688" s="40"/>
      <c r="H688" s="40"/>
      <c r="I688" s="235"/>
      <c r="J688" s="40"/>
      <c r="K688" s="40"/>
      <c r="L688" s="44"/>
      <c r="M688" s="236"/>
      <c r="N688" s="237"/>
      <c r="O688" s="91"/>
      <c r="P688" s="91"/>
      <c r="Q688" s="91"/>
      <c r="R688" s="91"/>
      <c r="S688" s="91"/>
      <c r="T688" s="92"/>
      <c r="U688" s="38"/>
      <c r="V688" s="38"/>
      <c r="W688" s="38"/>
      <c r="X688" s="38"/>
      <c r="Y688" s="38"/>
      <c r="Z688" s="38"/>
      <c r="AA688" s="38"/>
      <c r="AB688" s="38"/>
      <c r="AC688" s="38"/>
      <c r="AD688" s="38"/>
      <c r="AE688" s="38"/>
      <c r="AT688" s="17" t="s">
        <v>125</v>
      </c>
      <c r="AU688" s="17" t="s">
        <v>81</v>
      </c>
    </row>
    <row r="689" s="13" customFormat="1">
      <c r="A689" s="13"/>
      <c r="B689" s="243"/>
      <c r="C689" s="244"/>
      <c r="D689" s="233" t="s">
        <v>174</v>
      </c>
      <c r="E689" s="245" t="s">
        <v>1</v>
      </c>
      <c r="F689" s="246" t="s">
        <v>759</v>
      </c>
      <c r="G689" s="244"/>
      <c r="H689" s="245" t="s">
        <v>1</v>
      </c>
      <c r="I689" s="247"/>
      <c r="J689" s="244"/>
      <c r="K689" s="244"/>
      <c r="L689" s="248"/>
      <c r="M689" s="249"/>
      <c r="N689" s="250"/>
      <c r="O689" s="250"/>
      <c r="P689" s="250"/>
      <c r="Q689" s="250"/>
      <c r="R689" s="250"/>
      <c r="S689" s="250"/>
      <c r="T689" s="251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52" t="s">
        <v>174</v>
      </c>
      <c r="AU689" s="252" t="s">
        <v>81</v>
      </c>
      <c r="AV689" s="13" t="s">
        <v>81</v>
      </c>
      <c r="AW689" s="13" t="s">
        <v>30</v>
      </c>
      <c r="AX689" s="13" t="s">
        <v>73</v>
      </c>
      <c r="AY689" s="252" t="s">
        <v>117</v>
      </c>
    </row>
    <row r="690" s="13" customFormat="1">
      <c r="A690" s="13"/>
      <c r="B690" s="243"/>
      <c r="C690" s="244"/>
      <c r="D690" s="233" t="s">
        <v>174</v>
      </c>
      <c r="E690" s="245" t="s">
        <v>1</v>
      </c>
      <c r="F690" s="246" t="s">
        <v>760</v>
      </c>
      <c r="G690" s="244"/>
      <c r="H690" s="245" t="s">
        <v>1</v>
      </c>
      <c r="I690" s="247"/>
      <c r="J690" s="244"/>
      <c r="K690" s="244"/>
      <c r="L690" s="248"/>
      <c r="M690" s="249"/>
      <c r="N690" s="250"/>
      <c r="O690" s="250"/>
      <c r="P690" s="250"/>
      <c r="Q690" s="250"/>
      <c r="R690" s="250"/>
      <c r="S690" s="250"/>
      <c r="T690" s="251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52" t="s">
        <v>174</v>
      </c>
      <c r="AU690" s="252" t="s">
        <v>81</v>
      </c>
      <c r="AV690" s="13" t="s">
        <v>81</v>
      </c>
      <c r="AW690" s="13" t="s">
        <v>30</v>
      </c>
      <c r="AX690" s="13" t="s">
        <v>73</v>
      </c>
      <c r="AY690" s="252" t="s">
        <v>117</v>
      </c>
    </row>
    <row r="691" s="14" customFormat="1">
      <c r="A691" s="14"/>
      <c r="B691" s="253"/>
      <c r="C691" s="254"/>
      <c r="D691" s="233" t="s">
        <v>174</v>
      </c>
      <c r="E691" s="255" t="s">
        <v>1</v>
      </c>
      <c r="F691" s="256" t="s">
        <v>482</v>
      </c>
      <c r="G691" s="254"/>
      <c r="H691" s="257">
        <v>100</v>
      </c>
      <c r="I691" s="258"/>
      <c r="J691" s="254"/>
      <c r="K691" s="254"/>
      <c r="L691" s="259"/>
      <c r="M691" s="260"/>
      <c r="N691" s="261"/>
      <c r="O691" s="261"/>
      <c r="P691" s="261"/>
      <c r="Q691" s="261"/>
      <c r="R691" s="261"/>
      <c r="S691" s="261"/>
      <c r="T691" s="262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63" t="s">
        <v>174</v>
      </c>
      <c r="AU691" s="263" t="s">
        <v>81</v>
      </c>
      <c r="AV691" s="14" t="s">
        <v>83</v>
      </c>
      <c r="AW691" s="14" t="s">
        <v>30</v>
      </c>
      <c r="AX691" s="14" t="s">
        <v>73</v>
      </c>
      <c r="AY691" s="263" t="s">
        <v>117</v>
      </c>
    </row>
    <row r="692" s="13" customFormat="1">
      <c r="A692" s="13"/>
      <c r="B692" s="243"/>
      <c r="C692" s="244"/>
      <c r="D692" s="233" t="s">
        <v>174</v>
      </c>
      <c r="E692" s="245" t="s">
        <v>1</v>
      </c>
      <c r="F692" s="246" t="s">
        <v>761</v>
      </c>
      <c r="G692" s="244"/>
      <c r="H692" s="245" t="s">
        <v>1</v>
      </c>
      <c r="I692" s="247"/>
      <c r="J692" s="244"/>
      <c r="K692" s="244"/>
      <c r="L692" s="248"/>
      <c r="M692" s="249"/>
      <c r="N692" s="250"/>
      <c r="O692" s="250"/>
      <c r="P692" s="250"/>
      <c r="Q692" s="250"/>
      <c r="R692" s="250"/>
      <c r="S692" s="250"/>
      <c r="T692" s="251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52" t="s">
        <v>174</v>
      </c>
      <c r="AU692" s="252" t="s">
        <v>81</v>
      </c>
      <c r="AV692" s="13" t="s">
        <v>81</v>
      </c>
      <c r="AW692" s="13" t="s">
        <v>30</v>
      </c>
      <c r="AX692" s="13" t="s">
        <v>73</v>
      </c>
      <c r="AY692" s="252" t="s">
        <v>117</v>
      </c>
    </row>
    <row r="693" s="13" customFormat="1">
      <c r="A693" s="13"/>
      <c r="B693" s="243"/>
      <c r="C693" s="244"/>
      <c r="D693" s="233" t="s">
        <v>174</v>
      </c>
      <c r="E693" s="245" t="s">
        <v>1</v>
      </c>
      <c r="F693" s="246" t="s">
        <v>760</v>
      </c>
      <c r="G693" s="244"/>
      <c r="H693" s="245" t="s">
        <v>1</v>
      </c>
      <c r="I693" s="247"/>
      <c r="J693" s="244"/>
      <c r="K693" s="244"/>
      <c r="L693" s="248"/>
      <c r="M693" s="249"/>
      <c r="N693" s="250"/>
      <c r="O693" s="250"/>
      <c r="P693" s="250"/>
      <c r="Q693" s="250"/>
      <c r="R693" s="250"/>
      <c r="S693" s="250"/>
      <c r="T693" s="251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52" t="s">
        <v>174</v>
      </c>
      <c r="AU693" s="252" t="s">
        <v>81</v>
      </c>
      <c r="AV693" s="13" t="s">
        <v>81</v>
      </c>
      <c r="AW693" s="13" t="s">
        <v>30</v>
      </c>
      <c r="AX693" s="13" t="s">
        <v>73</v>
      </c>
      <c r="AY693" s="252" t="s">
        <v>117</v>
      </c>
    </row>
    <row r="694" s="14" customFormat="1">
      <c r="A694" s="14"/>
      <c r="B694" s="253"/>
      <c r="C694" s="254"/>
      <c r="D694" s="233" t="s">
        <v>174</v>
      </c>
      <c r="E694" s="255" t="s">
        <v>1</v>
      </c>
      <c r="F694" s="256" t="s">
        <v>762</v>
      </c>
      <c r="G694" s="254"/>
      <c r="H694" s="257">
        <v>27.879999999999999</v>
      </c>
      <c r="I694" s="258"/>
      <c r="J694" s="254"/>
      <c r="K694" s="254"/>
      <c r="L694" s="259"/>
      <c r="M694" s="260"/>
      <c r="N694" s="261"/>
      <c r="O694" s="261"/>
      <c r="P694" s="261"/>
      <c r="Q694" s="261"/>
      <c r="R694" s="261"/>
      <c r="S694" s="261"/>
      <c r="T694" s="262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63" t="s">
        <v>174</v>
      </c>
      <c r="AU694" s="263" t="s">
        <v>81</v>
      </c>
      <c r="AV694" s="14" t="s">
        <v>83</v>
      </c>
      <c r="AW694" s="14" t="s">
        <v>30</v>
      </c>
      <c r="AX694" s="14" t="s">
        <v>73</v>
      </c>
      <c r="AY694" s="263" t="s">
        <v>117</v>
      </c>
    </row>
    <row r="695" s="15" customFormat="1">
      <c r="A695" s="15"/>
      <c r="B695" s="264"/>
      <c r="C695" s="265"/>
      <c r="D695" s="233" t="s">
        <v>174</v>
      </c>
      <c r="E695" s="266" t="s">
        <v>1</v>
      </c>
      <c r="F695" s="267" t="s">
        <v>179</v>
      </c>
      <c r="G695" s="265"/>
      <c r="H695" s="268">
        <v>127.88</v>
      </c>
      <c r="I695" s="269"/>
      <c r="J695" s="265"/>
      <c r="K695" s="265"/>
      <c r="L695" s="270"/>
      <c r="M695" s="271"/>
      <c r="N695" s="272"/>
      <c r="O695" s="272"/>
      <c r="P695" s="272"/>
      <c r="Q695" s="272"/>
      <c r="R695" s="272"/>
      <c r="S695" s="272"/>
      <c r="T695" s="273"/>
      <c r="U695" s="15"/>
      <c r="V695" s="15"/>
      <c r="W695" s="15"/>
      <c r="X695" s="15"/>
      <c r="Y695" s="15"/>
      <c r="Z695" s="15"/>
      <c r="AA695" s="15"/>
      <c r="AB695" s="15"/>
      <c r="AC695" s="15"/>
      <c r="AD695" s="15"/>
      <c r="AE695" s="15"/>
      <c r="AT695" s="274" t="s">
        <v>174</v>
      </c>
      <c r="AU695" s="274" t="s">
        <v>81</v>
      </c>
      <c r="AV695" s="15" t="s">
        <v>124</v>
      </c>
      <c r="AW695" s="15" t="s">
        <v>30</v>
      </c>
      <c r="AX695" s="15" t="s">
        <v>81</v>
      </c>
      <c r="AY695" s="274" t="s">
        <v>117</v>
      </c>
    </row>
    <row r="696" s="2" customFormat="1" ht="37.8" customHeight="1">
      <c r="A696" s="38"/>
      <c r="B696" s="39"/>
      <c r="C696" s="219" t="s">
        <v>763</v>
      </c>
      <c r="D696" s="219" t="s">
        <v>120</v>
      </c>
      <c r="E696" s="220" t="s">
        <v>764</v>
      </c>
      <c r="F696" s="221" t="s">
        <v>765</v>
      </c>
      <c r="G696" s="222" t="s">
        <v>182</v>
      </c>
      <c r="H696" s="223">
        <v>20.460999999999999</v>
      </c>
      <c r="I696" s="224"/>
      <c r="J696" s="225">
        <f>ROUND(I696*H696,2)</f>
        <v>0</v>
      </c>
      <c r="K696" s="226"/>
      <c r="L696" s="44"/>
      <c r="M696" s="227" t="s">
        <v>1</v>
      </c>
      <c r="N696" s="228" t="s">
        <v>38</v>
      </c>
      <c r="O696" s="91"/>
      <c r="P696" s="229">
        <f>O696*H696</f>
        <v>0</v>
      </c>
      <c r="Q696" s="229">
        <v>0</v>
      </c>
      <c r="R696" s="229">
        <f>Q696*H696</f>
        <v>0</v>
      </c>
      <c r="S696" s="229">
        <v>0</v>
      </c>
      <c r="T696" s="230">
        <f>S696*H696</f>
        <v>0</v>
      </c>
      <c r="U696" s="38"/>
      <c r="V696" s="38"/>
      <c r="W696" s="38"/>
      <c r="X696" s="38"/>
      <c r="Y696" s="38"/>
      <c r="Z696" s="38"/>
      <c r="AA696" s="38"/>
      <c r="AB696" s="38"/>
      <c r="AC696" s="38"/>
      <c r="AD696" s="38"/>
      <c r="AE696" s="38"/>
      <c r="AR696" s="231" t="s">
        <v>124</v>
      </c>
      <c r="AT696" s="231" t="s">
        <v>120</v>
      </c>
      <c r="AU696" s="231" t="s">
        <v>81</v>
      </c>
      <c r="AY696" s="17" t="s">
        <v>117</v>
      </c>
      <c r="BE696" s="232">
        <f>IF(N696="základní",J696,0)</f>
        <v>0</v>
      </c>
      <c r="BF696" s="232">
        <f>IF(N696="snížená",J696,0)</f>
        <v>0</v>
      </c>
      <c r="BG696" s="232">
        <f>IF(N696="zákl. přenesená",J696,0)</f>
        <v>0</v>
      </c>
      <c r="BH696" s="232">
        <f>IF(N696="sníž. přenesená",J696,0)</f>
        <v>0</v>
      </c>
      <c r="BI696" s="232">
        <f>IF(N696="nulová",J696,0)</f>
        <v>0</v>
      </c>
      <c r="BJ696" s="17" t="s">
        <v>81</v>
      </c>
      <c r="BK696" s="232">
        <f>ROUND(I696*H696,2)</f>
        <v>0</v>
      </c>
      <c r="BL696" s="17" t="s">
        <v>124</v>
      </c>
      <c r="BM696" s="231" t="s">
        <v>766</v>
      </c>
    </row>
    <row r="697" s="2" customFormat="1">
      <c r="A697" s="38"/>
      <c r="B697" s="39"/>
      <c r="C697" s="40"/>
      <c r="D697" s="233" t="s">
        <v>125</v>
      </c>
      <c r="E697" s="40"/>
      <c r="F697" s="234" t="s">
        <v>765</v>
      </c>
      <c r="G697" s="40"/>
      <c r="H697" s="40"/>
      <c r="I697" s="235"/>
      <c r="J697" s="40"/>
      <c r="K697" s="40"/>
      <c r="L697" s="44"/>
      <c r="M697" s="236"/>
      <c r="N697" s="237"/>
      <c r="O697" s="91"/>
      <c r="P697" s="91"/>
      <c r="Q697" s="91"/>
      <c r="R697" s="91"/>
      <c r="S697" s="91"/>
      <c r="T697" s="92"/>
      <c r="U697" s="38"/>
      <c r="V697" s="38"/>
      <c r="W697" s="38"/>
      <c r="X697" s="38"/>
      <c r="Y697" s="38"/>
      <c r="Z697" s="38"/>
      <c r="AA697" s="38"/>
      <c r="AB697" s="38"/>
      <c r="AC697" s="38"/>
      <c r="AD697" s="38"/>
      <c r="AE697" s="38"/>
      <c r="AT697" s="17" t="s">
        <v>125</v>
      </c>
      <c r="AU697" s="17" t="s">
        <v>81</v>
      </c>
    </row>
    <row r="698" s="13" customFormat="1">
      <c r="A698" s="13"/>
      <c r="B698" s="243"/>
      <c r="C698" s="244"/>
      <c r="D698" s="233" t="s">
        <v>174</v>
      </c>
      <c r="E698" s="245" t="s">
        <v>1</v>
      </c>
      <c r="F698" s="246" t="s">
        <v>767</v>
      </c>
      <c r="G698" s="244"/>
      <c r="H698" s="245" t="s">
        <v>1</v>
      </c>
      <c r="I698" s="247"/>
      <c r="J698" s="244"/>
      <c r="K698" s="244"/>
      <c r="L698" s="248"/>
      <c r="M698" s="249"/>
      <c r="N698" s="250"/>
      <c r="O698" s="250"/>
      <c r="P698" s="250"/>
      <c r="Q698" s="250"/>
      <c r="R698" s="250"/>
      <c r="S698" s="250"/>
      <c r="T698" s="251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52" t="s">
        <v>174</v>
      </c>
      <c r="AU698" s="252" t="s">
        <v>81</v>
      </c>
      <c r="AV698" s="13" t="s">
        <v>81</v>
      </c>
      <c r="AW698" s="13" t="s">
        <v>30</v>
      </c>
      <c r="AX698" s="13" t="s">
        <v>73</v>
      </c>
      <c r="AY698" s="252" t="s">
        <v>117</v>
      </c>
    </row>
    <row r="699" s="13" customFormat="1">
      <c r="A699" s="13"/>
      <c r="B699" s="243"/>
      <c r="C699" s="244"/>
      <c r="D699" s="233" t="s">
        <v>174</v>
      </c>
      <c r="E699" s="245" t="s">
        <v>1</v>
      </c>
      <c r="F699" s="246" t="s">
        <v>768</v>
      </c>
      <c r="G699" s="244"/>
      <c r="H699" s="245" t="s">
        <v>1</v>
      </c>
      <c r="I699" s="247"/>
      <c r="J699" s="244"/>
      <c r="K699" s="244"/>
      <c r="L699" s="248"/>
      <c r="M699" s="249"/>
      <c r="N699" s="250"/>
      <c r="O699" s="250"/>
      <c r="P699" s="250"/>
      <c r="Q699" s="250"/>
      <c r="R699" s="250"/>
      <c r="S699" s="250"/>
      <c r="T699" s="251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52" t="s">
        <v>174</v>
      </c>
      <c r="AU699" s="252" t="s">
        <v>81</v>
      </c>
      <c r="AV699" s="13" t="s">
        <v>81</v>
      </c>
      <c r="AW699" s="13" t="s">
        <v>30</v>
      </c>
      <c r="AX699" s="13" t="s">
        <v>73</v>
      </c>
      <c r="AY699" s="252" t="s">
        <v>117</v>
      </c>
    </row>
    <row r="700" s="14" customFormat="1">
      <c r="A700" s="14"/>
      <c r="B700" s="253"/>
      <c r="C700" s="254"/>
      <c r="D700" s="233" t="s">
        <v>174</v>
      </c>
      <c r="E700" s="255" t="s">
        <v>1</v>
      </c>
      <c r="F700" s="256" t="s">
        <v>769</v>
      </c>
      <c r="G700" s="254"/>
      <c r="H700" s="257">
        <v>6.4960000000000004</v>
      </c>
      <c r="I700" s="258"/>
      <c r="J700" s="254"/>
      <c r="K700" s="254"/>
      <c r="L700" s="259"/>
      <c r="M700" s="260"/>
      <c r="N700" s="261"/>
      <c r="O700" s="261"/>
      <c r="P700" s="261"/>
      <c r="Q700" s="261"/>
      <c r="R700" s="261"/>
      <c r="S700" s="261"/>
      <c r="T700" s="262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63" t="s">
        <v>174</v>
      </c>
      <c r="AU700" s="263" t="s">
        <v>81</v>
      </c>
      <c r="AV700" s="14" t="s">
        <v>83</v>
      </c>
      <c r="AW700" s="14" t="s">
        <v>30</v>
      </c>
      <c r="AX700" s="14" t="s">
        <v>73</v>
      </c>
      <c r="AY700" s="263" t="s">
        <v>117</v>
      </c>
    </row>
    <row r="701" s="13" customFormat="1">
      <c r="A701" s="13"/>
      <c r="B701" s="243"/>
      <c r="C701" s="244"/>
      <c r="D701" s="233" t="s">
        <v>174</v>
      </c>
      <c r="E701" s="245" t="s">
        <v>1</v>
      </c>
      <c r="F701" s="246" t="s">
        <v>343</v>
      </c>
      <c r="G701" s="244"/>
      <c r="H701" s="245" t="s">
        <v>1</v>
      </c>
      <c r="I701" s="247"/>
      <c r="J701" s="244"/>
      <c r="K701" s="244"/>
      <c r="L701" s="248"/>
      <c r="M701" s="249"/>
      <c r="N701" s="250"/>
      <c r="O701" s="250"/>
      <c r="P701" s="250"/>
      <c r="Q701" s="250"/>
      <c r="R701" s="250"/>
      <c r="S701" s="250"/>
      <c r="T701" s="251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52" t="s">
        <v>174</v>
      </c>
      <c r="AU701" s="252" t="s">
        <v>81</v>
      </c>
      <c r="AV701" s="13" t="s">
        <v>81</v>
      </c>
      <c r="AW701" s="13" t="s">
        <v>30</v>
      </c>
      <c r="AX701" s="13" t="s">
        <v>73</v>
      </c>
      <c r="AY701" s="252" t="s">
        <v>117</v>
      </c>
    </row>
    <row r="702" s="13" customFormat="1">
      <c r="A702" s="13"/>
      <c r="B702" s="243"/>
      <c r="C702" s="244"/>
      <c r="D702" s="233" t="s">
        <v>174</v>
      </c>
      <c r="E702" s="245" t="s">
        <v>1</v>
      </c>
      <c r="F702" s="246" t="s">
        <v>770</v>
      </c>
      <c r="G702" s="244"/>
      <c r="H702" s="245" t="s">
        <v>1</v>
      </c>
      <c r="I702" s="247"/>
      <c r="J702" s="244"/>
      <c r="K702" s="244"/>
      <c r="L702" s="248"/>
      <c r="M702" s="249"/>
      <c r="N702" s="250"/>
      <c r="O702" s="250"/>
      <c r="P702" s="250"/>
      <c r="Q702" s="250"/>
      <c r="R702" s="250"/>
      <c r="S702" s="250"/>
      <c r="T702" s="251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52" t="s">
        <v>174</v>
      </c>
      <c r="AU702" s="252" t="s">
        <v>81</v>
      </c>
      <c r="AV702" s="13" t="s">
        <v>81</v>
      </c>
      <c r="AW702" s="13" t="s">
        <v>30</v>
      </c>
      <c r="AX702" s="13" t="s">
        <v>73</v>
      </c>
      <c r="AY702" s="252" t="s">
        <v>117</v>
      </c>
    </row>
    <row r="703" s="14" customFormat="1">
      <c r="A703" s="14"/>
      <c r="B703" s="253"/>
      <c r="C703" s="254"/>
      <c r="D703" s="233" t="s">
        <v>174</v>
      </c>
      <c r="E703" s="255" t="s">
        <v>1</v>
      </c>
      <c r="F703" s="256" t="s">
        <v>771</v>
      </c>
      <c r="G703" s="254"/>
      <c r="H703" s="257">
        <v>7.04</v>
      </c>
      <c r="I703" s="258"/>
      <c r="J703" s="254"/>
      <c r="K703" s="254"/>
      <c r="L703" s="259"/>
      <c r="M703" s="260"/>
      <c r="N703" s="261"/>
      <c r="O703" s="261"/>
      <c r="P703" s="261"/>
      <c r="Q703" s="261"/>
      <c r="R703" s="261"/>
      <c r="S703" s="261"/>
      <c r="T703" s="262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63" t="s">
        <v>174</v>
      </c>
      <c r="AU703" s="263" t="s">
        <v>81</v>
      </c>
      <c r="AV703" s="14" t="s">
        <v>83</v>
      </c>
      <c r="AW703" s="14" t="s">
        <v>30</v>
      </c>
      <c r="AX703" s="14" t="s">
        <v>73</v>
      </c>
      <c r="AY703" s="263" t="s">
        <v>117</v>
      </c>
    </row>
    <row r="704" s="13" customFormat="1">
      <c r="A704" s="13"/>
      <c r="B704" s="243"/>
      <c r="C704" s="244"/>
      <c r="D704" s="233" t="s">
        <v>174</v>
      </c>
      <c r="E704" s="245" t="s">
        <v>1</v>
      </c>
      <c r="F704" s="246" t="s">
        <v>772</v>
      </c>
      <c r="G704" s="244"/>
      <c r="H704" s="245" t="s">
        <v>1</v>
      </c>
      <c r="I704" s="247"/>
      <c r="J704" s="244"/>
      <c r="K704" s="244"/>
      <c r="L704" s="248"/>
      <c r="M704" s="249"/>
      <c r="N704" s="250"/>
      <c r="O704" s="250"/>
      <c r="P704" s="250"/>
      <c r="Q704" s="250"/>
      <c r="R704" s="250"/>
      <c r="S704" s="250"/>
      <c r="T704" s="251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52" t="s">
        <v>174</v>
      </c>
      <c r="AU704" s="252" t="s">
        <v>81</v>
      </c>
      <c r="AV704" s="13" t="s">
        <v>81</v>
      </c>
      <c r="AW704" s="13" t="s">
        <v>30</v>
      </c>
      <c r="AX704" s="13" t="s">
        <v>73</v>
      </c>
      <c r="AY704" s="252" t="s">
        <v>117</v>
      </c>
    </row>
    <row r="705" s="14" customFormat="1">
      <c r="A705" s="14"/>
      <c r="B705" s="253"/>
      <c r="C705" s="254"/>
      <c r="D705" s="233" t="s">
        <v>174</v>
      </c>
      <c r="E705" s="255" t="s">
        <v>1</v>
      </c>
      <c r="F705" s="256" t="s">
        <v>416</v>
      </c>
      <c r="G705" s="254"/>
      <c r="H705" s="257">
        <v>6.9249999999999998</v>
      </c>
      <c r="I705" s="258"/>
      <c r="J705" s="254"/>
      <c r="K705" s="254"/>
      <c r="L705" s="259"/>
      <c r="M705" s="260"/>
      <c r="N705" s="261"/>
      <c r="O705" s="261"/>
      <c r="P705" s="261"/>
      <c r="Q705" s="261"/>
      <c r="R705" s="261"/>
      <c r="S705" s="261"/>
      <c r="T705" s="262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63" t="s">
        <v>174</v>
      </c>
      <c r="AU705" s="263" t="s">
        <v>81</v>
      </c>
      <c r="AV705" s="14" t="s">
        <v>83</v>
      </c>
      <c r="AW705" s="14" t="s">
        <v>30</v>
      </c>
      <c r="AX705" s="14" t="s">
        <v>73</v>
      </c>
      <c r="AY705" s="263" t="s">
        <v>117</v>
      </c>
    </row>
    <row r="706" s="15" customFormat="1">
      <c r="A706" s="15"/>
      <c r="B706" s="264"/>
      <c r="C706" s="265"/>
      <c r="D706" s="233" t="s">
        <v>174</v>
      </c>
      <c r="E706" s="266" t="s">
        <v>1</v>
      </c>
      <c r="F706" s="267" t="s">
        <v>179</v>
      </c>
      <c r="G706" s="265"/>
      <c r="H706" s="268">
        <v>20.461000000000002</v>
      </c>
      <c r="I706" s="269"/>
      <c r="J706" s="265"/>
      <c r="K706" s="265"/>
      <c r="L706" s="270"/>
      <c r="M706" s="271"/>
      <c r="N706" s="272"/>
      <c r="O706" s="272"/>
      <c r="P706" s="272"/>
      <c r="Q706" s="272"/>
      <c r="R706" s="272"/>
      <c r="S706" s="272"/>
      <c r="T706" s="273"/>
      <c r="U706" s="15"/>
      <c r="V706" s="15"/>
      <c r="W706" s="15"/>
      <c r="X706" s="15"/>
      <c r="Y706" s="15"/>
      <c r="Z706" s="15"/>
      <c r="AA706" s="15"/>
      <c r="AB706" s="15"/>
      <c r="AC706" s="15"/>
      <c r="AD706" s="15"/>
      <c r="AE706" s="15"/>
      <c r="AT706" s="274" t="s">
        <v>174</v>
      </c>
      <c r="AU706" s="274" t="s">
        <v>81</v>
      </c>
      <c r="AV706" s="15" t="s">
        <v>124</v>
      </c>
      <c r="AW706" s="15" t="s">
        <v>30</v>
      </c>
      <c r="AX706" s="15" t="s">
        <v>81</v>
      </c>
      <c r="AY706" s="274" t="s">
        <v>117</v>
      </c>
    </row>
    <row r="707" s="2" customFormat="1" ht="24.15" customHeight="1">
      <c r="A707" s="38"/>
      <c r="B707" s="39"/>
      <c r="C707" s="219" t="s">
        <v>493</v>
      </c>
      <c r="D707" s="219" t="s">
        <v>120</v>
      </c>
      <c r="E707" s="220" t="s">
        <v>773</v>
      </c>
      <c r="F707" s="221" t="s">
        <v>774</v>
      </c>
      <c r="G707" s="222" t="s">
        <v>182</v>
      </c>
      <c r="H707" s="223">
        <v>18.446999999999999</v>
      </c>
      <c r="I707" s="224"/>
      <c r="J707" s="225">
        <f>ROUND(I707*H707,2)</f>
        <v>0</v>
      </c>
      <c r="K707" s="226"/>
      <c r="L707" s="44"/>
      <c r="M707" s="227" t="s">
        <v>1</v>
      </c>
      <c r="N707" s="228" t="s">
        <v>38</v>
      </c>
      <c r="O707" s="91"/>
      <c r="P707" s="229">
        <f>O707*H707</f>
        <v>0</v>
      </c>
      <c r="Q707" s="229">
        <v>0</v>
      </c>
      <c r="R707" s="229">
        <f>Q707*H707</f>
        <v>0</v>
      </c>
      <c r="S707" s="229">
        <v>0</v>
      </c>
      <c r="T707" s="230">
        <f>S707*H707</f>
        <v>0</v>
      </c>
      <c r="U707" s="38"/>
      <c r="V707" s="38"/>
      <c r="W707" s="38"/>
      <c r="X707" s="38"/>
      <c r="Y707" s="38"/>
      <c r="Z707" s="38"/>
      <c r="AA707" s="38"/>
      <c r="AB707" s="38"/>
      <c r="AC707" s="38"/>
      <c r="AD707" s="38"/>
      <c r="AE707" s="38"/>
      <c r="AR707" s="231" t="s">
        <v>124</v>
      </c>
      <c r="AT707" s="231" t="s">
        <v>120</v>
      </c>
      <c r="AU707" s="231" t="s">
        <v>81</v>
      </c>
      <c r="AY707" s="17" t="s">
        <v>117</v>
      </c>
      <c r="BE707" s="232">
        <f>IF(N707="základní",J707,0)</f>
        <v>0</v>
      </c>
      <c r="BF707" s="232">
        <f>IF(N707="snížená",J707,0)</f>
        <v>0</v>
      </c>
      <c r="BG707" s="232">
        <f>IF(N707="zákl. přenesená",J707,0)</f>
        <v>0</v>
      </c>
      <c r="BH707" s="232">
        <f>IF(N707="sníž. přenesená",J707,0)</f>
        <v>0</v>
      </c>
      <c r="BI707" s="232">
        <f>IF(N707="nulová",J707,0)</f>
        <v>0</v>
      </c>
      <c r="BJ707" s="17" t="s">
        <v>81</v>
      </c>
      <c r="BK707" s="232">
        <f>ROUND(I707*H707,2)</f>
        <v>0</v>
      </c>
      <c r="BL707" s="17" t="s">
        <v>124</v>
      </c>
      <c r="BM707" s="231" t="s">
        <v>775</v>
      </c>
    </row>
    <row r="708" s="2" customFormat="1">
      <c r="A708" s="38"/>
      <c r="B708" s="39"/>
      <c r="C708" s="40"/>
      <c r="D708" s="233" t="s">
        <v>125</v>
      </c>
      <c r="E708" s="40"/>
      <c r="F708" s="234" t="s">
        <v>774</v>
      </c>
      <c r="G708" s="40"/>
      <c r="H708" s="40"/>
      <c r="I708" s="235"/>
      <c r="J708" s="40"/>
      <c r="K708" s="40"/>
      <c r="L708" s="44"/>
      <c r="M708" s="236"/>
      <c r="N708" s="237"/>
      <c r="O708" s="91"/>
      <c r="P708" s="91"/>
      <c r="Q708" s="91"/>
      <c r="R708" s="91"/>
      <c r="S708" s="91"/>
      <c r="T708" s="92"/>
      <c r="U708" s="38"/>
      <c r="V708" s="38"/>
      <c r="W708" s="38"/>
      <c r="X708" s="38"/>
      <c r="Y708" s="38"/>
      <c r="Z708" s="38"/>
      <c r="AA708" s="38"/>
      <c r="AB708" s="38"/>
      <c r="AC708" s="38"/>
      <c r="AD708" s="38"/>
      <c r="AE708" s="38"/>
      <c r="AT708" s="17" t="s">
        <v>125</v>
      </c>
      <c r="AU708" s="17" t="s">
        <v>81</v>
      </c>
    </row>
    <row r="709" s="13" customFormat="1">
      <c r="A709" s="13"/>
      <c r="B709" s="243"/>
      <c r="C709" s="244"/>
      <c r="D709" s="233" t="s">
        <v>174</v>
      </c>
      <c r="E709" s="245" t="s">
        <v>1</v>
      </c>
      <c r="F709" s="246" t="s">
        <v>776</v>
      </c>
      <c r="G709" s="244"/>
      <c r="H709" s="245" t="s">
        <v>1</v>
      </c>
      <c r="I709" s="247"/>
      <c r="J709" s="244"/>
      <c r="K709" s="244"/>
      <c r="L709" s="248"/>
      <c r="M709" s="249"/>
      <c r="N709" s="250"/>
      <c r="O709" s="250"/>
      <c r="P709" s="250"/>
      <c r="Q709" s="250"/>
      <c r="R709" s="250"/>
      <c r="S709" s="250"/>
      <c r="T709" s="251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52" t="s">
        <v>174</v>
      </c>
      <c r="AU709" s="252" t="s">
        <v>81</v>
      </c>
      <c r="AV709" s="13" t="s">
        <v>81</v>
      </c>
      <c r="AW709" s="13" t="s">
        <v>30</v>
      </c>
      <c r="AX709" s="13" t="s">
        <v>73</v>
      </c>
      <c r="AY709" s="252" t="s">
        <v>117</v>
      </c>
    </row>
    <row r="710" s="13" customFormat="1">
      <c r="A710" s="13"/>
      <c r="B710" s="243"/>
      <c r="C710" s="244"/>
      <c r="D710" s="233" t="s">
        <v>174</v>
      </c>
      <c r="E710" s="245" t="s">
        <v>1</v>
      </c>
      <c r="F710" s="246" t="s">
        <v>777</v>
      </c>
      <c r="G710" s="244"/>
      <c r="H710" s="245" t="s">
        <v>1</v>
      </c>
      <c r="I710" s="247"/>
      <c r="J710" s="244"/>
      <c r="K710" s="244"/>
      <c r="L710" s="248"/>
      <c r="M710" s="249"/>
      <c r="N710" s="250"/>
      <c r="O710" s="250"/>
      <c r="P710" s="250"/>
      <c r="Q710" s="250"/>
      <c r="R710" s="250"/>
      <c r="S710" s="250"/>
      <c r="T710" s="251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52" t="s">
        <v>174</v>
      </c>
      <c r="AU710" s="252" t="s">
        <v>81</v>
      </c>
      <c r="AV710" s="13" t="s">
        <v>81</v>
      </c>
      <c r="AW710" s="13" t="s">
        <v>30</v>
      </c>
      <c r="AX710" s="13" t="s">
        <v>73</v>
      </c>
      <c r="AY710" s="252" t="s">
        <v>117</v>
      </c>
    </row>
    <row r="711" s="14" customFormat="1">
      <c r="A711" s="14"/>
      <c r="B711" s="253"/>
      <c r="C711" s="254"/>
      <c r="D711" s="233" t="s">
        <v>174</v>
      </c>
      <c r="E711" s="255" t="s">
        <v>1</v>
      </c>
      <c r="F711" s="256" t="s">
        <v>778</v>
      </c>
      <c r="G711" s="254"/>
      <c r="H711" s="257">
        <v>18.446999999999999</v>
      </c>
      <c r="I711" s="258"/>
      <c r="J711" s="254"/>
      <c r="K711" s="254"/>
      <c r="L711" s="259"/>
      <c r="M711" s="260"/>
      <c r="N711" s="261"/>
      <c r="O711" s="261"/>
      <c r="P711" s="261"/>
      <c r="Q711" s="261"/>
      <c r="R711" s="261"/>
      <c r="S711" s="261"/>
      <c r="T711" s="262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63" t="s">
        <v>174</v>
      </c>
      <c r="AU711" s="263" t="s">
        <v>81</v>
      </c>
      <c r="AV711" s="14" t="s">
        <v>83</v>
      </c>
      <c r="AW711" s="14" t="s">
        <v>30</v>
      </c>
      <c r="AX711" s="14" t="s">
        <v>73</v>
      </c>
      <c r="AY711" s="263" t="s">
        <v>117</v>
      </c>
    </row>
    <row r="712" s="15" customFormat="1">
      <c r="A712" s="15"/>
      <c r="B712" s="264"/>
      <c r="C712" s="265"/>
      <c r="D712" s="233" t="s">
        <v>174</v>
      </c>
      <c r="E712" s="266" t="s">
        <v>1</v>
      </c>
      <c r="F712" s="267" t="s">
        <v>179</v>
      </c>
      <c r="G712" s="265"/>
      <c r="H712" s="268">
        <v>18.446999999999999</v>
      </c>
      <c r="I712" s="269"/>
      <c r="J712" s="265"/>
      <c r="K712" s="265"/>
      <c r="L712" s="270"/>
      <c r="M712" s="271"/>
      <c r="N712" s="272"/>
      <c r="O712" s="272"/>
      <c r="P712" s="272"/>
      <c r="Q712" s="272"/>
      <c r="R712" s="272"/>
      <c r="S712" s="272"/>
      <c r="T712" s="273"/>
      <c r="U712" s="15"/>
      <c r="V712" s="15"/>
      <c r="W712" s="15"/>
      <c r="X712" s="15"/>
      <c r="Y712" s="15"/>
      <c r="Z712" s="15"/>
      <c r="AA712" s="15"/>
      <c r="AB712" s="15"/>
      <c r="AC712" s="15"/>
      <c r="AD712" s="15"/>
      <c r="AE712" s="15"/>
      <c r="AT712" s="274" t="s">
        <v>174</v>
      </c>
      <c r="AU712" s="274" t="s">
        <v>81</v>
      </c>
      <c r="AV712" s="15" t="s">
        <v>124</v>
      </c>
      <c r="AW712" s="15" t="s">
        <v>30</v>
      </c>
      <c r="AX712" s="15" t="s">
        <v>81</v>
      </c>
      <c r="AY712" s="274" t="s">
        <v>117</v>
      </c>
    </row>
    <row r="713" s="2" customFormat="1" ht="24.15" customHeight="1">
      <c r="A713" s="38"/>
      <c r="B713" s="39"/>
      <c r="C713" s="219" t="s">
        <v>779</v>
      </c>
      <c r="D713" s="219" t="s">
        <v>120</v>
      </c>
      <c r="E713" s="220" t="s">
        <v>780</v>
      </c>
      <c r="F713" s="221" t="s">
        <v>781</v>
      </c>
      <c r="G713" s="222" t="s">
        <v>182</v>
      </c>
      <c r="H713" s="223">
        <v>3.1800000000000002</v>
      </c>
      <c r="I713" s="224"/>
      <c r="J713" s="225">
        <f>ROUND(I713*H713,2)</f>
        <v>0</v>
      </c>
      <c r="K713" s="226"/>
      <c r="L713" s="44"/>
      <c r="M713" s="227" t="s">
        <v>1</v>
      </c>
      <c r="N713" s="228" t="s">
        <v>38</v>
      </c>
      <c r="O713" s="91"/>
      <c r="P713" s="229">
        <f>O713*H713</f>
        <v>0</v>
      </c>
      <c r="Q713" s="229">
        <v>0</v>
      </c>
      <c r="R713" s="229">
        <f>Q713*H713</f>
        <v>0</v>
      </c>
      <c r="S713" s="229">
        <v>0</v>
      </c>
      <c r="T713" s="230">
        <f>S713*H713</f>
        <v>0</v>
      </c>
      <c r="U713" s="38"/>
      <c r="V713" s="38"/>
      <c r="W713" s="38"/>
      <c r="X713" s="38"/>
      <c r="Y713" s="38"/>
      <c r="Z713" s="38"/>
      <c r="AA713" s="38"/>
      <c r="AB713" s="38"/>
      <c r="AC713" s="38"/>
      <c r="AD713" s="38"/>
      <c r="AE713" s="38"/>
      <c r="AR713" s="231" t="s">
        <v>124</v>
      </c>
      <c r="AT713" s="231" t="s">
        <v>120</v>
      </c>
      <c r="AU713" s="231" t="s">
        <v>81</v>
      </c>
      <c r="AY713" s="17" t="s">
        <v>117</v>
      </c>
      <c r="BE713" s="232">
        <f>IF(N713="základní",J713,0)</f>
        <v>0</v>
      </c>
      <c r="BF713" s="232">
        <f>IF(N713="snížená",J713,0)</f>
        <v>0</v>
      </c>
      <c r="BG713" s="232">
        <f>IF(N713="zákl. přenesená",J713,0)</f>
        <v>0</v>
      </c>
      <c r="BH713" s="232">
        <f>IF(N713="sníž. přenesená",J713,0)</f>
        <v>0</v>
      </c>
      <c r="BI713" s="232">
        <f>IF(N713="nulová",J713,0)</f>
        <v>0</v>
      </c>
      <c r="BJ713" s="17" t="s">
        <v>81</v>
      </c>
      <c r="BK713" s="232">
        <f>ROUND(I713*H713,2)</f>
        <v>0</v>
      </c>
      <c r="BL713" s="17" t="s">
        <v>124</v>
      </c>
      <c r="BM713" s="231" t="s">
        <v>782</v>
      </c>
    </row>
    <row r="714" s="2" customFormat="1">
      <c r="A714" s="38"/>
      <c r="B714" s="39"/>
      <c r="C714" s="40"/>
      <c r="D714" s="233" t="s">
        <v>125</v>
      </c>
      <c r="E714" s="40"/>
      <c r="F714" s="234" t="s">
        <v>781</v>
      </c>
      <c r="G714" s="40"/>
      <c r="H714" s="40"/>
      <c r="I714" s="235"/>
      <c r="J714" s="40"/>
      <c r="K714" s="40"/>
      <c r="L714" s="44"/>
      <c r="M714" s="236"/>
      <c r="N714" s="237"/>
      <c r="O714" s="91"/>
      <c r="P714" s="91"/>
      <c r="Q714" s="91"/>
      <c r="R714" s="91"/>
      <c r="S714" s="91"/>
      <c r="T714" s="92"/>
      <c r="U714" s="38"/>
      <c r="V714" s="38"/>
      <c r="W714" s="38"/>
      <c r="X714" s="38"/>
      <c r="Y714" s="38"/>
      <c r="Z714" s="38"/>
      <c r="AA714" s="38"/>
      <c r="AB714" s="38"/>
      <c r="AC714" s="38"/>
      <c r="AD714" s="38"/>
      <c r="AE714" s="38"/>
      <c r="AT714" s="17" t="s">
        <v>125</v>
      </c>
      <c r="AU714" s="17" t="s">
        <v>81</v>
      </c>
    </row>
    <row r="715" s="13" customFormat="1">
      <c r="A715" s="13"/>
      <c r="B715" s="243"/>
      <c r="C715" s="244"/>
      <c r="D715" s="233" t="s">
        <v>174</v>
      </c>
      <c r="E715" s="245" t="s">
        <v>1</v>
      </c>
      <c r="F715" s="246" t="s">
        <v>783</v>
      </c>
      <c r="G715" s="244"/>
      <c r="H715" s="245" t="s">
        <v>1</v>
      </c>
      <c r="I715" s="247"/>
      <c r="J715" s="244"/>
      <c r="K715" s="244"/>
      <c r="L715" s="248"/>
      <c r="M715" s="249"/>
      <c r="N715" s="250"/>
      <c r="O715" s="250"/>
      <c r="P715" s="250"/>
      <c r="Q715" s="250"/>
      <c r="R715" s="250"/>
      <c r="S715" s="250"/>
      <c r="T715" s="251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52" t="s">
        <v>174</v>
      </c>
      <c r="AU715" s="252" t="s">
        <v>81</v>
      </c>
      <c r="AV715" s="13" t="s">
        <v>81</v>
      </c>
      <c r="AW715" s="13" t="s">
        <v>30</v>
      </c>
      <c r="AX715" s="13" t="s">
        <v>73</v>
      </c>
      <c r="AY715" s="252" t="s">
        <v>117</v>
      </c>
    </row>
    <row r="716" s="14" customFormat="1">
      <c r="A716" s="14"/>
      <c r="B716" s="253"/>
      <c r="C716" s="254"/>
      <c r="D716" s="233" t="s">
        <v>174</v>
      </c>
      <c r="E716" s="255" t="s">
        <v>1</v>
      </c>
      <c r="F716" s="256" t="s">
        <v>784</v>
      </c>
      <c r="G716" s="254"/>
      <c r="H716" s="257">
        <v>3.1800000000000002</v>
      </c>
      <c r="I716" s="258"/>
      <c r="J716" s="254"/>
      <c r="K716" s="254"/>
      <c r="L716" s="259"/>
      <c r="M716" s="260"/>
      <c r="N716" s="261"/>
      <c r="O716" s="261"/>
      <c r="P716" s="261"/>
      <c r="Q716" s="261"/>
      <c r="R716" s="261"/>
      <c r="S716" s="261"/>
      <c r="T716" s="262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63" t="s">
        <v>174</v>
      </c>
      <c r="AU716" s="263" t="s">
        <v>81</v>
      </c>
      <c r="AV716" s="14" t="s">
        <v>83</v>
      </c>
      <c r="AW716" s="14" t="s">
        <v>30</v>
      </c>
      <c r="AX716" s="14" t="s">
        <v>73</v>
      </c>
      <c r="AY716" s="263" t="s">
        <v>117</v>
      </c>
    </row>
    <row r="717" s="15" customFormat="1">
      <c r="A717" s="15"/>
      <c r="B717" s="264"/>
      <c r="C717" s="265"/>
      <c r="D717" s="233" t="s">
        <v>174</v>
      </c>
      <c r="E717" s="266" t="s">
        <v>1</v>
      </c>
      <c r="F717" s="267" t="s">
        <v>179</v>
      </c>
      <c r="G717" s="265"/>
      <c r="H717" s="268">
        <v>3.1800000000000002</v>
      </c>
      <c r="I717" s="269"/>
      <c r="J717" s="265"/>
      <c r="K717" s="265"/>
      <c r="L717" s="270"/>
      <c r="M717" s="271"/>
      <c r="N717" s="272"/>
      <c r="O717" s="272"/>
      <c r="P717" s="272"/>
      <c r="Q717" s="272"/>
      <c r="R717" s="272"/>
      <c r="S717" s="272"/>
      <c r="T717" s="273"/>
      <c r="U717" s="15"/>
      <c r="V717" s="15"/>
      <c r="W717" s="15"/>
      <c r="X717" s="15"/>
      <c r="Y717" s="15"/>
      <c r="Z717" s="15"/>
      <c r="AA717" s="15"/>
      <c r="AB717" s="15"/>
      <c r="AC717" s="15"/>
      <c r="AD717" s="15"/>
      <c r="AE717" s="15"/>
      <c r="AT717" s="274" t="s">
        <v>174</v>
      </c>
      <c r="AU717" s="274" t="s">
        <v>81</v>
      </c>
      <c r="AV717" s="15" t="s">
        <v>124</v>
      </c>
      <c r="AW717" s="15" t="s">
        <v>30</v>
      </c>
      <c r="AX717" s="15" t="s">
        <v>81</v>
      </c>
      <c r="AY717" s="274" t="s">
        <v>117</v>
      </c>
    </row>
    <row r="718" s="2" customFormat="1" ht="14.4" customHeight="1">
      <c r="A718" s="38"/>
      <c r="B718" s="39"/>
      <c r="C718" s="219" t="s">
        <v>497</v>
      </c>
      <c r="D718" s="219" t="s">
        <v>120</v>
      </c>
      <c r="E718" s="220" t="s">
        <v>785</v>
      </c>
      <c r="F718" s="221" t="s">
        <v>786</v>
      </c>
      <c r="G718" s="222" t="s">
        <v>265</v>
      </c>
      <c r="H718" s="223">
        <v>3</v>
      </c>
      <c r="I718" s="224"/>
      <c r="J718" s="225">
        <f>ROUND(I718*H718,2)</f>
        <v>0</v>
      </c>
      <c r="K718" s="226"/>
      <c r="L718" s="44"/>
      <c r="M718" s="227" t="s">
        <v>1</v>
      </c>
      <c r="N718" s="228" t="s">
        <v>38</v>
      </c>
      <c r="O718" s="91"/>
      <c r="P718" s="229">
        <f>O718*H718</f>
        <v>0</v>
      </c>
      <c r="Q718" s="229">
        <v>0</v>
      </c>
      <c r="R718" s="229">
        <f>Q718*H718</f>
        <v>0</v>
      </c>
      <c r="S718" s="229">
        <v>0</v>
      </c>
      <c r="T718" s="230">
        <f>S718*H718</f>
        <v>0</v>
      </c>
      <c r="U718" s="38"/>
      <c r="V718" s="38"/>
      <c r="W718" s="38"/>
      <c r="X718" s="38"/>
      <c r="Y718" s="38"/>
      <c r="Z718" s="38"/>
      <c r="AA718" s="38"/>
      <c r="AB718" s="38"/>
      <c r="AC718" s="38"/>
      <c r="AD718" s="38"/>
      <c r="AE718" s="38"/>
      <c r="AR718" s="231" t="s">
        <v>124</v>
      </c>
      <c r="AT718" s="231" t="s">
        <v>120</v>
      </c>
      <c r="AU718" s="231" t="s">
        <v>81</v>
      </c>
      <c r="AY718" s="17" t="s">
        <v>117</v>
      </c>
      <c r="BE718" s="232">
        <f>IF(N718="základní",J718,0)</f>
        <v>0</v>
      </c>
      <c r="BF718" s="232">
        <f>IF(N718="snížená",J718,0)</f>
        <v>0</v>
      </c>
      <c r="BG718" s="232">
        <f>IF(N718="zákl. přenesená",J718,0)</f>
        <v>0</v>
      </c>
      <c r="BH718" s="232">
        <f>IF(N718="sníž. přenesená",J718,0)</f>
        <v>0</v>
      </c>
      <c r="BI718" s="232">
        <f>IF(N718="nulová",J718,0)</f>
        <v>0</v>
      </c>
      <c r="BJ718" s="17" t="s">
        <v>81</v>
      </c>
      <c r="BK718" s="232">
        <f>ROUND(I718*H718,2)</f>
        <v>0</v>
      </c>
      <c r="BL718" s="17" t="s">
        <v>124</v>
      </c>
      <c r="BM718" s="231" t="s">
        <v>787</v>
      </c>
    </row>
    <row r="719" s="2" customFormat="1">
      <c r="A719" s="38"/>
      <c r="B719" s="39"/>
      <c r="C719" s="40"/>
      <c r="D719" s="233" t="s">
        <v>125</v>
      </c>
      <c r="E719" s="40"/>
      <c r="F719" s="234" t="s">
        <v>786</v>
      </c>
      <c r="G719" s="40"/>
      <c r="H719" s="40"/>
      <c r="I719" s="235"/>
      <c r="J719" s="40"/>
      <c r="K719" s="40"/>
      <c r="L719" s="44"/>
      <c r="M719" s="236"/>
      <c r="N719" s="237"/>
      <c r="O719" s="91"/>
      <c r="P719" s="91"/>
      <c r="Q719" s="91"/>
      <c r="R719" s="91"/>
      <c r="S719" s="91"/>
      <c r="T719" s="92"/>
      <c r="U719" s="38"/>
      <c r="V719" s="38"/>
      <c r="W719" s="38"/>
      <c r="X719" s="38"/>
      <c r="Y719" s="38"/>
      <c r="Z719" s="38"/>
      <c r="AA719" s="38"/>
      <c r="AB719" s="38"/>
      <c r="AC719" s="38"/>
      <c r="AD719" s="38"/>
      <c r="AE719" s="38"/>
      <c r="AT719" s="17" t="s">
        <v>125</v>
      </c>
      <c r="AU719" s="17" t="s">
        <v>81</v>
      </c>
    </row>
    <row r="720" s="13" customFormat="1">
      <c r="A720" s="13"/>
      <c r="B720" s="243"/>
      <c r="C720" s="244"/>
      <c r="D720" s="233" t="s">
        <v>174</v>
      </c>
      <c r="E720" s="245" t="s">
        <v>1</v>
      </c>
      <c r="F720" s="246" t="s">
        <v>788</v>
      </c>
      <c r="G720" s="244"/>
      <c r="H720" s="245" t="s">
        <v>1</v>
      </c>
      <c r="I720" s="247"/>
      <c r="J720" s="244"/>
      <c r="K720" s="244"/>
      <c r="L720" s="248"/>
      <c r="M720" s="249"/>
      <c r="N720" s="250"/>
      <c r="O720" s="250"/>
      <c r="P720" s="250"/>
      <c r="Q720" s="250"/>
      <c r="R720" s="250"/>
      <c r="S720" s="250"/>
      <c r="T720" s="251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52" t="s">
        <v>174</v>
      </c>
      <c r="AU720" s="252" t="s">
        <v>81</v>
      </c>
      <c r="AV720" s="13" t="s">
        <v>81</v>
      </c>
      <c r="AW720" s="13" t="s">
        <v>30</v>
      </c>
      <c r="AX720" s="13" t="s">
        <v>73</v>
      </c>
      <c r="AY720" s="252" t="s">
        <v>117</v>
      </c>
    </row>
    <row r="721" s="14" customFormat="1">
      <c r="A721" s="14"/>
      <c r="B721" s="253"/>
      <c r="C721" s="254"/>
      <c r="D721" s="233" t="s">
        <v>174</v>
      </c>
      <c r="E721" s="255" t="s">
        <v>1</v>
      </c>
      <c r="F721" s="256" t="s">
        <v>128</v>
      </c>
      <c r="G721" s="254"/>
      <c r="H721" s="257">
        <v>3</v>
      </c>
      <c r="I721" s="258"/>
      <c r="J721" s="254"/>
      <c r="K721" s="254"/>
      <c r="L721" s="259"/>
      <c r="M721" s="260"/>
      <c r="N721" s="261"/>
      <c r="O721" s="261"/>
      <c r="P721" s="261"/>
      <c r="Q721" s="261"/>
      <c r="R721" s="261"/>
      <c r="S721" s="261"/>
      <c r="T721" s="262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63" t="s">
        <v>174</v>
      </c>
      <c r="AU721" s="263" t="s">
        <v>81</v>
      </c>
      <c r="AV721" s="14" t="s">
        <v>83</v>
      </c>
      <c r="AW721" s="14" t="s">
        <v>30</v>
      </c>
      <c r="AX721" s="14" t="s">
        <v>73</v>
      </c>
      <c r="AY721" s="263" t="s">
        <v>117</v>
      </c>
    </row>
    <row r="722" s="15" customFormat="1">
      <c r="A722" s="15"/>
      <c r="B722" s="264"/>
      <c r="C722" s="265"/>
      <c r="D722" s="233" t="s">
        <v>174</v>
      </c>
      <c r="E722" s="266" t="s">
        <v>1</v>
      </c>
      <c r="F722" s="267" t="s">
        <v>179</v>
      </c>
      <c r="G722" s="265"/>
      <c r="H722" s="268">
        <v>3</v>
      </c>
      <c r="I722" s="269"/>
      <c r="J722" s="265"/>
      <c r="K722" s="265"/>
      <c r="L722" s="270"/>
      <c r="M722" s="271"/>
      <c r="N722" s="272"/>
      <c r="O722" s="272"/>
      <c r="P722" s="272"/>
      <c r="Q722" s="272"/>
      <c r="R722" s="272"/>
      <c r="S722" s="272"/>
      <c r="T722" s="273"/>
      <c r="U722" s="15"/>
      <c r="V722" s="15"/>
      <c r="W722" s="15"/>
      <c r="X722" s="15"/>
      <c r="Y722" s="15"/>
      <c r="Z722" s="15"/>
      <c r="AA722" s="15"/>
      <c r="AB722" s="15"/>
      <c r="AC722" s="15"/>
      <c r="AD722" s="15"/>
      <c r="AE722" s="15"/>
      <c r="AT722" s="274" t="s">
        <v>174</v>
      </c>
      <c r="AU722" s="274" t="s">
        <v>81</v>
      </c>
      <c r="AV722" s="15" t="s">
        <v>124</v>
      </c>
      <c r="AW722" s="15" t="s">
        <v>30</v>
      </c>
      <c r="AX722" s="15" t="s">
        <v>81</v>
      </c>
      <c r="AY722" s="274" t="s">
        <v>117</v>
      </c>
    </row>
    <row r="723" s="2" customFormat="1" ht="24.15" customHeight="1">
      <c r="A723" s="38"/>
      <c r="B723" s="39"/>
      <c r="C723" s="219" t="s">
        <v>789</v>
      </c>
      <c r="D723" s="219" t="s">
        <v>120</v>
      </c>
      <c r="E723" s="220" t="s">
        <v>790</v>
      </c>
      <c r="F723" s="221" t="s">
        <v>791</v>
      </c>
      <c r="G723" s="222" t="s">
        <v>144</v>
      </c>
      <c r="H723" s="238"/>
      <c r="I723" s="224"/>
      <c r="J723" s="225">
        <f>ROUND(I723*H723,2)</f>
        <v>0</v>
      </c>
      <c r="K723" s="226"/>
      <c r="L723" s="44"/>
      <c r="M723" s="227" t="s">
        <v>1</v>
      </c>
      <c r="N723" s="228" t="s">
        <v>38</v>
      </c>
      <c r="O723" s="91"/>
      <c r="P723" s="229">
        <f>O723*H723</f>
        <v>0</v>
      </c>
      <c r="Q723" s="229">
        <v>0</v>
      </c>
      <c r="R723" s="229">
        <f>Q723*H723</f>
        <v>0</v>
      </c>
      <c r="S723" s="229">
        <v>0</v>
      </c>
      <c r="T723" s="230">
        <f>S723*H723</f>
        <v>0</v>
      </c>
      <c r="U723" s="38"/>
      <c r="V723" s="38"/>
      <c r="W723" s="38"/>
      <c r="X723" s="38"/>
      <c r="Y723" s="38"/>
      <c r="Z723" s="38"/>
      <c r="AA723" s="38"/>
      <c r="AB723" s="38"/>
      <c r="AC723" s="38"/>
      <c r="AD723" s="38"/>
      <c r="AE723" s="38"/>
      <c r="AR723" s="231" t="s">
        <v>124</v>
      </c>
      <c r="AT723" s="231" t="s">
        <v>120</v>
      </c>
      <c r="AU723" s="231" t="s">
        <v>81</v>
      </c>
      <c r="AY723" s="17" t="s">
        <v>117</v>
      </c>
      <c r="BE723" s="232">
        <f>IF(N723="základní",J723,0)</f>
        <v>0</v>
      </c>
      <c r="BF723" s="232">
        <f>IF(N723="snížená",J723,0)</f>
        <v>0</v>
      </c>
      <c r="BG723" s="232">
        <f>IF(N723="zákl. přenesená",J723,0)</f>
        <v>0</v>
      </c>
      <c r="BH723" s="232">
        <f>IF(N723="sníž. přenesená",J723,0)</f>
        <v>0</v>
      </c>
      <c r="BI723" s="232">
        <f>IF(N723="nulová",J723,0)</f>
        <v>0</v>
      </c>
      <c r="BJ723" s="17" t="s">
        <v>81</v>
      </c>
      <c r="BK723" s="232">
        <f>ROUND(I723*H723,2)</f>
        <v>0</v>
      </c>
      <c r="BL723" s="17" t="s">
        <v>124</v>
      </c>
      <c r="BM723" s="231" t="s">
        <v>792</v>
      </c>
    </row>
    <row r="724" s="2" customFormat="1">
      <c r="A724" s="38"/>
      <c r="B724" s="39"/>
      <c r="C724" s="40"/>
      <c r="D724" s="233" t="s">
        <v>125</v>
      </c>
      <c r="E724" s="40"/>
      <c r="F724" s="234" t="s">
        <v>791</v>
      </c>
      <c r="G724" s="40"/>
      <c r="H724" s="40"/>
      <c r="I724" s="235"/>
      <c r="J724" s="40"/>
      <c r="K724" s="40"/>
      <c r="L724" s="44"/>
      <c r="M724" s="236"/>
      <c r="N724" s="237"/>
      <c r="O724" s="91"/>
      <c r="P724" s="91"/>
      <c r="Q724" s="91"/>
      <c r="R724" s="91"/>
      <c r="S724" s="91"/>
      <c r="T724" s="92"/>
      <c r="U724" s="38"/>
      <c r="V724" s="38"/>
      <c r="W724" s="38"/>
      <c r="X724" s="38"/>
      <c r="Y724" s="38"/>
      <c r="Z724" s="38"/>
      <c r="AA724" s="38"/>
      <c r="AB724" s="38"/>
      <c r="AC724" s="38"/>
      <c r="AD724" s="38"/>
      <c r="AE724" s="38"/>
      <c r="AT724" s="17" t="s">
        <v>125</v>
      </c>
      <c r="AU724" s="17" t="s">
        <v>81</v>
      </c>
    </row>
    <row r="725" s="12" customFormat="1" ht="25.92" customHeight="1">
      <c r="A725" s="12"/>
      <c r="B725" s="203"/>
      <c r="C725" s="204"/>
      <c r="D725" s="205" t="s">
        <v>72</v>
      </c>
      <c r="E725" s="206" t="s">
        <v>118</v>
      </c>
      <c r="F725" s="206" t="s">
        <v>793</v>
      </c>
      <c r="G725" s="204"/>
      <c r="H725" s="204"/>
      <c r="I725" s="207"/>
      <c r="J725" s="208">
        <f>BK725</f>
        <v>0</v>
      </c>
      <c r="K725" s="204"/>
      <c r="L725" s="209"/>
      <c r="M725" s="210"/>
      <c r="N725" s="211"/>
      <c r="O725" s="211"/>
      <c r="P725" s="212">
        <f>SUM(P726:P751)</f>
        <v>0</v>
      </c>
      <c r="Q725" s="211"/>
      <c r="R725" s="212">
        <f>SUM(R726:R751)</f>
        <v>0</v>
      </c>
      <c r="S725" s="211"/>
      <c r="T725" s="213">
        <f>SUM(T726:T751)</f>
        <v>0</v>
      </c>
      <c r="U725" s="12"/>
      <c r="V725" s="12"/>
      <c r="W725" s="12"/>
      <c r="X725" s="12"/>
      <c r="Y725" s="12"/>
      <c r="Z725" s="12"/>
      <c r="AA725" s="12"/>
      <c r="AB725" s="12"/>
      <c r="AC725" s="12"/>
      <c r="AD725" s="12"/>
      <c r="AE725" s="12"/>
      <c r="AR725" s="214" t="s">
        <v>81</v>
      </c>
      <c r="AT725" s="215" t="s">
        <v>72</v>
      </c>
      <c r="AU725" s="215" t="s">
        <v>73</v>
      </c>
      <c r="AY725" s="214" t="s">
        <v>117</v>
      </c>
      <c r="BK725" s="216">
        <f>SUM(BK726:BK751)</f>
        <v>0</v>
      </c>
    </row>
    <row r="726" s="2" customFormat="1" ht="14.4" customHeight="1">
      <c r="A726" s="38"/>
      <c r="B726" s="39"/>
      <c r="C726" s="219" t="s">
        <v>501</v>
      </c>
      <c r="D726" s="219" t="s">
        <v>120</v>
      </c>
      <c r="E726" s="220" t="s">
        <v>794</v>
      </c>
      <c r="F726" s="221" t="s">
        <v>795</v>
      </c>
      <c r="G726" s="222" t="s">
        <v>182</v>
      </c>
      <c r="H726" s="223">
        <v>40.165999999999997</v>
      </c>
      <c r="I726" s="224"/>
      <c r="J726" s="225">
        <f>ROUND(I726*H726,2)</f>
        <v>0</v>
      </c>
      <c r="K726" s="226"/>
      <c r="L726" s="44"/>
      <c r="M726" s="227" t="s">
        <v>1</v>
      </c>
      <c r="N726" s="228" t="s">
        <v>38</v>
      </c>
      <c r="O726" s="91"/>
      <c r="P726" s="229">
        <f>O726*H726</f>
        <v>0</v>
      </c>
      <c r="Q726" s="229">
        <v>0</v>
      </c>
      <c r="R726" s="229">
        <f>Q726*H726</f>
        <v>0</v>
      </c>
      <c r="S726" s="229">
        <v>0</v>
      </c>
      <c r="T726" s="230">
        <f>S726*H726</f>
        <v>0</v>
      </c>
      <c r="U726" s="38"/>
      <c r="V726" s="38"/>
      <c r="W726" s="38"/>
      <c r="X726" s="38"/>
      <c r="Y726" s="38"/>
      <c r="Z726" s="38"/>
      <c r="AA726" s="38"/>
      <c r="AB726" s="38"/>
      <c r="AC726" s="38"/>
      <c r="AD726" s="38"/>
      <c r="AE726" s="38"/>
      <c r="AR726" s="231" t="s">
        <v>124</v>
      </c>
      <c r="AT726" s="231" t="s">
        <v>120</v>
      </c>
      <c r="AU726" s="231" t="s">
        <v>81</v>
      </c>
      <c r="AY726" s="17" t="s">
        <v>117</v>
      </c>
      <c r="BE726" s="232">
        <f>IF(N726="základní",J726,0)</f>
        <v>0</v>
      </c>
      <c r="BF726" s="232">
        <f>IF(N726="snížená",J726,0)</f>
        <v>0</v>
      </c>
      <c r="BG726" s="232">
        <f>IF(N726="zákl. přenesená",J726,0)</f>
        <v>0</v>
      </c>
      <c r="BH726" s="232">
        <f>IF(N726="sníž. přenesená",J726,0)</f>
        <v>0</v>
      </c>
      <c r="BI726" s="232">
        <f>IF(N726="nulová",J726,0)</f>
        <v>0</v>
      </c>
      <c r="BJ726" s="17" t="s">
        <v>81</v>
      </c>
      <c r="BK726" s="232">
        <f>ROUND(I726*H726,2)</f>
        <v>0</v>
      </c>
      <c r="BL726" s="17" t="s">
        <v>124</v>
      </c>
      <c r="BM726" s="231" t="s">
        <v>796</v>
      </c>
    </row>
    <row r="727" s="2" customFormat="1">
      <c r="A727" s="38"/>
      <c r="B727" s="39"/>
      <c r="C727" s="40"/>
      <c r="D727" s="233" t="s">
        <v>125</v>
      </c>
      <c r="E727" s="40"/>
      <c r="F727" s="234" t="s">
        <v>795</v>
      </c>
      <c r="G727" s="40"/>
      <c r="H727" s="40"/>
      <c r="I727" s="235"/>
      <c r="J727" s="40"/>
      <c r="K727" s="40"/>
      <c r="L727" s="44"/>
      <c r="M727" s="236"/>
      <c r="N727" s="237"/>
      <c r="O727" s="91"/>
      <c r="P727" s="91"/>
      <c r="Q727" s="91"/>
      <c r="R727" s="91"/>
      <c r="S727" s="91"/>
      <c r="T727" s="92"/>
      <c r="U727" s="38"/>
      <c r="V727" s="38"/>
      <c r="W727" s="38"/>
      <c r="X727" s="38"/>
      <c r="Y727" s="38"/>
      <c r="Z727" s="38"/>
      <c r="AA727" s="38"/>
      <c r="AB727" s="38"/>
      <c r="AC727" s="38"/>
      <c r="AD727" s="38"/>
      <c r="AE727" s="38"/>
      <c r="AT727" s="17" t="s">
        <v>125</v>
      </c>
      <c r="AU727" s="17" t="s">
        <v>81</v>
      </c>
    </row>
    <row r="728" s="13" customFormat="1">
      <c r="A728" s="13"/>
      <c r="B728" s="243"/>
      <c r="C728" s="244"/>
      <c r="D728" s="233" t="s">
        <v>174</v>
      </c>
      <c r="E728" s="245" t="s">
        <v>1</v>
      </c>
      <c r="F728" s="246" t="s">
        <v>797</v>
      </c>
      <c r="G728" s="244"/>
      <c r="H728" s="245" t="s">
        <v>1</v>
      </c>
      <c r="I728" s="247"/>
      <c r="J728" s="244"/>
      <c r="K728" s="244"/>
      <c r="L728" s="248"/>
      <c r="M728" s="249"/>
      <c r="N728" s="250"/>
      <c r="O728" s="250"/>
      <c r="P728" s="250"/>
      <c r="Q728" s="250"/>
      <c r="R728" s="250"/>
      <c r="S728" s="250"/>
      <c r="T728" s="251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52" t="s">
        <v>174</v>
      </c>
      <c r="AU728" s="252" t="s">
        <v>81</v>
      </c>
      <c r="AV728" s="13" t="s">
        <v>81</v>
      </c>
      <c r="AW728" s="13" t="s">
        <v>30</v>
      </c>
      <c r="AX728" s="13" t="s">
        <v>73</v>
      </c>
      <c r="AY728" s="252" t="s">
        <v>117</v>
      </c>
    </row>
    <row r="729" s="14" customFormat="1">
      <c r="A729" s="14"/>
      <c r="B729" s="253"/>
      <c r="C729" s="254"/>
      <c r="D729" s="233" t="s">
        <v>174</v>
      </c>
      <c r="E729" s="255" t="s">
        <v>1</v>
      </c>
      <c r="F729" s="256" t="s">
        <v>798</v>
      </c>
      <c r="G729" s="254"/>
      <c r="H729" s="257">
        <v>11.313000000000001</v>
      </c>
      <c r="I729" s="258"/>
      <c r="J729" s="254"/>
      <c r="K729" s="254"/>
      <c r="L729" s="259"/>
      <c r="M729" s="260"/>
      <c r="N729" s="261"/>
      <c r="O729" s="261"/>
      <c r="P729" s="261"/>
      <c r="Q729" s="261"/>
      <c r="R729" s="261"/>
      <c r="S729" s="261"/>
      <c r="T729" s="262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63" t="s">
        <v>174</v>
      </c>
      <c r="AU729" s="263" t="s">
        <v>81</v>
      </c>
      <c r="AV729" s="14" t="s">
        <v>83</v>
      </c>
      <c r="AW729" s="14" t="s">
        <v>30</v>
      </c>
      <c r="AX729" s="14" t="s">
        <v>73</v>
      </c>
      <c r="AY729" s="263" t="s">
        <v>117</v>
      </c>
    </row>
    <row r="730" s="13" customFormat="1">
      <c r="A730" s="13"/>
      <c r="B730" s="243"/>
      <c r="C730" s="244"/>
      <c r="D730" s="233" t="s">
        <v>174</v>
      </c>
      <c r="E730" s="245" t="s">
        <v>1</v>
      </c>
      <c r="F730" s="246" t="s">
        <v>340</v>
      </c>
      <c r="G730" s="244"/>
      <c r="H730" s="245" t="s">
        <v>1</v>
      </c>
      <c r="I730" s="247"/>
      <c r="J730" s="244"/>
      <c r="K730" s="244"/>
      <c r="L730" s="248"/>
      <c r="M730" s="249"/>
      <c r="N730" s="250"/>
      <c r="O730" s="250"/>
      <c r="P730" s="250"/>
      <c r="Q730" s="250"/>
      <c r="R730" s="250"/>
      <c r="S730" s="250"/>
      <c r="T730" s="251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52" t="s">
        <v>174</v>
      </c>
      <c r="AU730" s="252" t="s">
        <v>81</v>
      </c>
      <c r="AV730" s="13" t="s">
        <v>81</v>
      </c>
      <c r="AW730" s="13" t="s">
        <v>30</v>
      </c>
      <c r="AX730" s="13" t="s">
        <v>73</v>
      </c>
      <c r="AY730" s="252" t="s">
        <v>117</v>
      </c>
    </row>
    <row r="731" s="14" customFormat="1">
      <c r="A731" s="14"/>
      <c r="B731" s="253"/>
      <c r="C731" s="254"/>
      <c r="D731" s="233" t="s">
        <v>174</v>
      </c>
      <c r="E731" s="255" t="s">
        <v>1</v>
      </c>
      <c r="F731" s="256" t="s">
        <v>799</v>
      </c>
      <c r="G731" s="254"/>
      <c r="H731" s="257">
        <v>7.0499999999999998</v>
      </c>
      <c r="I731" s="258"/>
      <c r="J731" s="254"/>
      <c r="K731" s="254"/>
      <c r="L731" s="259"/>
      <c r="M731" s="260"/>
      <c r="N731" s="261"/>
      <c r="O731" s="261"/>
      <c r="P731" s="261"/>
      <c r="Q731" s="261"/>
      <c r="R731" s="261"/>
      <c r="S731" s="261"/>
      <c r="T731" s="262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63" t="s">
        <v>174</v>
      </c>
      <c r="AU731" s="263" t="s">
        <v>81</v>
      </c>
      <c r="AV731" s="14" t="s">
        <v>83</v>
      </c>
      <c r="AW731" s="14" t="s">
        <v>30</v>
      </c>
      <c r="AX731" s="14" t="s">
        <v>73</v>
      </c>
      <c r="AY731" s="263" t="s">
        <v>117</v>
      </c>
    </row>
    <row r="732" s="13" customFormat="1">
      <c r="A732" s="13"/>
      <c r="B732" s="243"/>
      <c r="C732" s="244"/>
      <c r="D732" s="233" t="s">
        <v>174</v>
      </c>
      <c r="E732" s="245" t="s">
        <v>1</v>
      </c>
      <c r="F732" s="246" t="s">
        <v>355</v>
      </c>
      <c r="G732" s="244"/>
      <c r="H732" s="245" t="s">
        <v>1</v>
      </c>
      <c r="I732" s="247"/>
      <c r="J732" s="244"/>
      <c r="K732" s="244"/>
      <c r="L732" s="248"/>
      <c r="M732" s="249"/>
      <c r="N732" s="250"/>
      <c r="O732" s="250"/>
      <c r="P732" s="250"/>
      <c r="Q732" s="250"/>
      <c r="R732" s="250"/>
      <c r="S732" s="250"/>
      <c r="T732" s="251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52" t="s">
        <v>174</v>
      </c>
      <c r="AU732" s="252" t="s">
        <v>81</v>
      </c>
      <c r="AV732" s="13" t="s">
        <v>81</v>
      </c>
      <c r="AW732" s="13" t="s">
        <v>30</v>
      </c>
      <c r="AX732" s="13" t="s">
        <v>73</v>
      </c>
      <c r="AY732" s="252" t="s">
        <v>117</v>
      </c>
    </row>
    <row r="733" s="14" customFormat="1">
      <c r="A733" s="14"/>
      <c r="B733" s="253"/>
      <c r="C733" s="254"/>
      <c r="D733" s="233" t="s">
        <v>174</v>
      </c>
      <c r="E733" s="255" t="s">
        <v>1</v>
      </c>
      <c r="F733" s="256" t="s">
        <v>800</v>
      </c>
      <c r="G733" s="254"/>
      <c r="H733" s="257">
        <v>21.803000000000001</v>
      </c>
      <c r="I733" s="258"/>
      <c r="J733" s="254"/>
      <c r="K733" s="254"/>
      <c r="L733" s="259"/>
      <c r="M733" s="260"/>
      <c r="N733" s="261"/>
      <c r="O733" s="261"/>
      <c r="P733" s="261"/>
      <c r="Q733" s="261"/>
      <c r="R733" s="261"/>
      <c r="S733" s="261"/>
      <c r="T733" s="262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63" t="s">
        <v>174</v>
      </c>
      <c r="AU733" s="263" t="s">
        <v>81</v>
      </c>
      <c r="AV733" s="14" t="s">
        <v>83</v>
      </c>
      <c r="AW733" s="14" t="s">
        <v>30</v>
      </c>
      <c r="AX733" s="14" t="s">
        <v>73</v>
      </c>
      <c r="AY733" s="263" t="s">
        <v>117</v>
      </c>
    </row>
    <row r="734" s="15" customFormat="1">
      <c r="A734" s="15"/>
      <c r="B734" s="264"/>
      <c r="C734" s="265"/>
      <c r="D734" s="233" t="s">
        <v>174</v>
      </c>
      <c r="E734" s="266" t="s">
        <v>1</v>
      </c>
      <c r="F734" s="267" t="s">
        <v>179</v>
      </c>
      <c r="G734" s="265"/>
      <c r="H734" s="268">
        <v>40.165999999999997</v>
      </c>
      <c r="I734" s="269"/>
      <c r="J734" s="265"/>
      <c r="K734" s="265"/>
      <c r="L734" s="270"/>
      <c r="M734" s="271"/>
      <c r="N734" s="272"/>
      <c r="O734" s="272"/>
      <c r="P734" s="272"/>
      <c r="Q734" s="272"/>
      <c r="R734" s="272"/>
      <c r="S734" s="272"/>
      <c r="T734" s="273"/>
      <c r="U734" s="15"/>
      <c r="V734" s="15"/>
      <c r="W734" s="15"/>
      <c r="X734" s="15"/>
      <c r="Y734" s="15"/>
      <c r="Z734" s="15"/>
      <c r="AA734" s="15"/>
      <c r="AB734" s="15"/>
      <c r="AC734" s="15"/>
      <c r="AD734" s="15"/>
      <c r="AE734" s="15"/>
      <c r="AT734" s="274" t="s">
        <v>174</v>
      </c>
      <c r="AU734" s="274" t="s">
        <v>81</v>
      </c>
      <c r="AV734" s="15" t="s">
        <v>124</v>
      </c>
      <c r="AW734" s="15" t="s">
        <v>30</v>
      </c>
      <c r="AX734" s="15" t="s">
        <v>81</v>
      </c>
      <c r="AY734" s="274" t="s">
        <v>117</v>
      </c>
    </row>
    <row r="735" s="2" customFormat="1" ht="24.15" customHeight="1">
      <c r="A735" s="38"/>
      <c r="B735" s="39"/>
      <c r="C735" s="219" t="s">
        <v>801</v>
      </c>
      <c r="D735" s="219" t="s">
        <v>120</v>
      </c>
      <c r="E735" s="220" t="s">
        <v>802</v>
      </c>
      <c r="F735" s="221" t="s">
        <v>803</v>
      </c>
      <c r="G735" s="222" t="s">
        <v>182</v>
      </c>
      <c r="H735" s="223">
        <v>9.6999999999999993</v>
      </c>
      <c r="I735" s="224"/>
      <c r="J735" s="225">
        <f>ROUND(I735*H735,2)</f>
        <v>0</v>
      </c>
      <c r="K735" s="226"/>
      <c r="L735" s="44"/>
      <c r="M735" s="227" t="s">
        <v>1</v>
      </c>
      <c r="N735" s="228" t="s">
        <v>38</v>
      </c>
      <c r="O735" s="91"/>
      <c r="P735" s="229">
        <f>O735*H735</f>
        <v>0</v>
      </c>
      <c r="Q735" s="229">
        <v>0</v>
      </c>
      <c r="R735" s="229">
        <f>Q735*H735</f>
        <v>0</v>
      </c>
      <c r="S735" s="229">
        <v>0</v>
      </c>
      <c r="T735" s="230">
        <f>S735*H735</f>
        <v>0</v>
      </c>
      <c r="U735" s="38"/>
      <c r="V735" s="38"/>
      <c r="W735" s="38"/>
      <c r="X735" s="38"/>
      <c r="Y735" s="38"/>
      <c r="Z735" s="38"/>
      <c r="AA735" s="38"/>
      <c r="AB735" s="38"/>
      <c r="AC735" s="38"/>
      <c r="AD735" s="38"/>
      <c r="AE735" s="38"/>
      <c r="AR735" s="231" t="s">
        <v>124</v>
      </c>
      <c r="AT735" s="231" t="s">
        <v>120</v>
      </c>
      <c r="AU735" s="231" t="s">
        <v>81</v>
      </c>
      <c r="AY735" s="17" t="s">
        <v>117</v>
      </c>
      <c r="BE735" s="232">
        <f>IF(N735="základní",J735,0)</f>
        <v>0</v>
      </c>
      <c r="BF735" s="232">
        <f>IF(N735="snížená",J735,0)</f>
        <v>0</v>
      </c>
      <c r="BG735" s="232">
        <f>IF(N735="zákl. přenesená",J735,0)</f>
        <v>0</v>
      </c>
      <c r="BH735" s="232">
        <f>IF(N735="sníž. přenesená",J735,0)</f>
        <v>0</v>
      </c>
      <c r="BI735" s="232">
        <f>IF(N735="nulová",J735,0)</f>
        <v>0</v>
      </c>
      <c r="BJ735" s="17" t="s">
        <v>81</v>
      </c>
      <c r="BK735" s="232">
        <f>ROUND(I735*H735,2)</f>
        <v>0</v>
      </c>
      <c r="BL735" s="17" t="s">
        <v>124</v>
      </c>
      <c r="BM735" s="231" t="s">
        <v>804</v>
      </c>
    </row>
    <row r="736" s="2" customFormat="1">
      <c r="A736" s="38"/>
      <c r="B736" s="39"/>
      <c r="C736" s="40"/>
      <c r="D736" s="233" t="s">
        <v>125</v>
      </c>
      <c r="E736" s="40"/>
      <c r="F736" s="234" t="s">
        <v>803</v>
      </c>
      <c r="G736" s="40"/>
      <c r="H736" s="40"/>
      <c r="I736" s="235"/>
      <c r="J736" s="40"/>
      <c r="K736" s="40"/>
      <c r="L736" s="44"/>
      <c r="M736" s="236"/>
      <c r="N736" s="237"/>
      <c r="O736" s="91"/>
      <c r="P736" s="91"/>
      <c r="Q736" s="91"/>
      <c r="R736" s="91"/>
      <c r="S736" s="91"/>
      <c r="T736" s="92"/>
      <c r="U736" s="38"/>
      <c r="V736" s="38"/>
      <c r="W736" s="38"/>
      <c r="X736" s="38"/>
      <c r="Y736" s="38"/>
      <c r="Z736" s="38"/>
      <c r="AA736" s="38"/>
      <c r="AB736" s="38"/>
      <c r="AC736" s="38"/>
      <c r="AD736" s="38"/>
      <c r="AE736" s="38"/>
      <c r="AT736" s="17" t="s">
        <v>125</v>
      </c>
      <c r="AU736" s="17" t="s">
        <v>81</v>
      </c>
    </row>
    <row r="737" s="13" customFormat="1">
      <c r="A737" s="13"/>
      <c r="B737" s="243"/>
      <c r="C737" s="244"/>
      <c r="D737" s="233" t="s">
        <v>174</v>
      </c>
      <c r="E737" s="245" t="s">
        <v>1</v>
      </c>
      <c r="F737" s="246" t="s">
        <v>805</v>
      </c>
      <c r="G737" s="244"/>
      <c r="H737" s="245" t="s">
        <v>1</v>
      </c>
      <c r="I737" s="247"/>
      <c r="J737" s="244"/>
      <c r="K737" s="244"/>
      <c r="L737" s="248"/>
      <c r="M737" s="249"/>
      <c r="N737" s="250"/>
      <c r="O737" s="250"/>
      <c r="P737" s="250"/>
      <c r="Q737" s="250"/>
      <c r="R737" s="250"/>
      <c r="S737" s="250"/>
      <c r="T737" s="251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52" t="s">
        <v>174</v>
      </c>
      <c r="AU737" s="252" t="s">
        <v>81</v>
      </c>
      <c r="AV737" s="13" t="s">
        <v>81</v>
      </c>
      <c r="AW737" s="13" t="s">
        <v>30</v>
      </c>
      <c r="AX737" s="13" t="s">
        <v>73</v>
      </c>
      <c r="AY737" s="252" t="s">
        <v>117</v>
      </c>
    </row>
    <row r="738" s="14" customFormat="1">
      <c r="A738" s="14"/>
      <c r="B738" s="253"/>
      <c r="C738" s="254"/>
      <c r="D738" s="233" t="s">
        <v>174</v>
      </c>
      <c r="E738" s="255" t="s">
        <v>1</v>
      </c>
      <c r="F738" s="256" t="s">
        <v>806</v>
      </c>
      <c r="G738" s="254"/>
      <c r="H738" s="257">
        <v>9.6999999999999993</v>
      </c>
      <c r="I738" s="258"/>
      <c r="J738" s="254"/>
      <c r="K738" s="254"/>
      <c r="L738" s="259"/>
      <c r="M738" s="260"/>
      <c r="N738" s="261"/>
      <c r="O738" s="261"/>
      <c r="P738" s="261"/>
      <c r="Q738" s="261"/>
      <c r="R738" s="261"/>
      <c r="S738" s="261"/>
      <c r="T738" s="262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63" t="s">
        <v>174</v>
      </c>
      <c r="AU738" s="263" t="s">
        <v>81</v>
      </c>
      <c r="AV738" s="14" t="s">
        <v>83</v>
      </c>
      <c r="AW738" s="14" t="s">
        <v>30</v>
      </c>
      <c r="AX738" s="14" t="s">
        <v>73</v>
      </c>
      <c r="AY738" s="263" t="s">
        <v>117</v>
      </c>
    </row>
    <row r="739" s="15" customFormat="1">
      <c r="A739" s="15"/>
      <c r="B739" s="264"/>
      <c r="C739" s="265"/>
      <c r="D739" s="233" t="s">
        <v>174</v>
      </c>
      <c r="E739" s="266" t="s">
        <v>1</v>
      </c>
      <c r="F739" s="267" t="s">
        <v>179</v>
      </c>
      <c r="G739" s="265"/>
      <c r="H739" s="268">
        <v>9.6999999999999993</v>
      </c>
      <c r="I739" s="269"/>
      <c r="J739" s="265"/>
      <c r="K739" s="265"/>
      <c r="L739" s="270"/>
      <c r="M739" s="271"/>
      <c r="N739" s="272"/>
      <c r="O739" s="272"/>
      <c r="P739" s="272"/>
      <c r="Q739" s="272"/>
      <c r="R739" s="272"/>
      <c r="S739" s="272"/>
      <c r="T739" s="273"/>
      <c r="U739" s="15"/>
      <c r="V739" s="15"/>
      <c r="W739" s="15"/>
      <c r="X739" s="15"/>
      <c r="Y739" s="15"/>
      <c r="Z739" s="15"/>
      <c r="AA739" s="15"/>
      <c r="AB739" s="15"/>
      <c r="AC739" s="15"/>
      <c r="AD739" s="15"/>
      <c r="AE739" s="15"/>
      <c r="AT739" s="274" t="s">
        <v>174</v>
      </c>
      <c r="AU739" s="274" t="s">
        <v>81</v>
      </c>
      <c r="AV739" s="15" t="s">
        <v>124</v>
      </c>
      <c r="AW739" s="15" t="s">
        <v>30</v>
      </c>
      <c r="AX739" s="15" t="s">
        <v>81</v>
      </c>
      <c r="AY739" s="274" t="s">
        <v>117</v>
      </c>
    </row>
    <row r="740" s="2" customFormat="1" ht="24.15" customHeight="1">
      <c r="A740" s="38"/>
      <c r="B740" s="39"/>
      <c r="C740" s="219" t="s">
        <v>506</v>
      </c>
      <c r="D740" s="219" t="s">
        <v>120</v>
      </c>
      <c r="E740" s="220" t="s">
        <v>807</v>
      </c>
      <c r="F740" s="221" t="s">
        <v>808</v>
      </c>
      <c r="G740" s="222" t="s">
        <v>182</v>
      </c>
      <c r="H740" s="223">
        <v>9.6999999999999993</v>
      </c>
      <c r="I740" s="224"/>
      <c r="J740" s="225">
        <f>ROUND(I740*H740,2)</f>
        <v>0</v>
      </c>
      <c r="K740" s="226"/>
      <c r="L740" s="44"/>
      <c r="M740" s="227" t="s">
        <v>1</v>
      </c>
      <c r="N740" s="228" t="s">
        <v>38</v>
      </c>
      <c r="O740" s="91"/>
      <c r="P740" s="229">
        <f>O740*H740</f>
        <v>0</v>
      </c>
      <c r="Q740" s="229">
        <v>0</v>
      </c>
      <c r="R740" s="229">
        <f>Q740*H740</f>
        <v>0</v>
      </c>
      <c r="S740" s="229">
        <v>0</v>
      </c>
      <c r="T740" s="230">
        <f>S740*H740</f>
        <v>0</v>
      </c>
      <c r="U740" s="38"/>
      <c r="V740" s="38"/>
      <c r="W740" s="38"/>
      <c r="X740" s="38"/>
      <c r="Y740" s="38"/>
      <c r="Z740" s="38"/>
      <c r="AA740" s="38"/>
      <c r="AB740" s="38"/>
      <c r="AC740" s="38"/>
      <c r="AD740" s="38"/>
      <c r="AE740" s="38"/>
      <c r="AR740" s="231" t="s">
        <v>124</v>
      </c>
      <c r="AT740" s="231" t="s">
        <v>120</v>
      </c>
      <c r="AU740" s="231" t="s">
        <v>81</v>
      </c>
      <c r="AY740" s="17" t="s">
        <v>117</v>
      </c>
      <c r="BE740" s="232">
        <f>IF(N740="základní",J740,0)</f>
        <v>0</v>
      </c>
      <c r="BF740" s="232">
        <f>IF(N740="snížená",J740,0)</f>
        <v>0</v>
      </c>
      <c r="BG740" s="232">
        <f>IF(N740="zákl. přenesená",J740,0)</f>
        <v>0</v>
      </c>
      <c r="BH740" s="232">
        <f>IF(N740="sníž. přenesená",J740,0)</f>
        <v>0</v>
      </c>
      <c r="BI740" s="232">
        <f>IF(N740="nulová",J740,0)</f>
        <v>0</v>
      </c>
      <c r="BJ740" s="17" t="s">
        <v>81</v>
      </c>
      <c r="BK740" s="232">
        <f>ROUND(I740*H740,2)</f>
        <v>0</v>
      </c>
      <c r="BL740" s="17" t="s">
        <v>124</v>
      </c>
      <c r="BM740" s="231" t="s">
        <v>809</v>
      </c>
    </row>
    <row r="741" s="2" customFormat="1">
      <c r="A741" s="38"/>
      <c r="B741" s="39"/>
      <c r="C741" s="40"/>
      <c r="D741" s="233" t="s">
        <v>125</v>
      </c>
      <c r="E741" s="40"/>
      <c r="F741" s="234" t="s">
        <v>808</v>
      </c>
      <c r="G741" s="40"/>
      <c r="H741" s="40"/>
      <c r="I741" s="235"/>
      <c r="J741" s="40"/>
      <c r="K741" s="40"/>
      <c r="L741" s="44"/>
      <c r="M741" s="236"/>
      <c r="N741" s="237"/>
      <c r="O741" s="91"/>
      <c r="P741" s="91"/>
      <c r="Q741" s="91"/>
      <c r="R741" s="91"/>
      <c r="S741" s="91"/>
      <c r="T741" s="92"/>
      <c r="U741" s="38"/>
      <c r="V741" s="38"/>
      <c r="W741" s="38"/>
      <c r="X741" s="38"/>
      <c r="Y741" s="38"/>
      <c r="Z741" s="38"/>
      <c r="AA741" s="38"/>
      <c r="AB741" s="38"/>
      <c r="AC741" s="38"/>
      <c r="AD741" s="38"/>
      <c r="AE741" s="38"/>
      <c r="AT741" s="17" t="s">
        <v>125</v>
      </c>
      <c r="AU741" s="17" t="s">
        <v>81</v>
      </c>
    </row>
    <row r="742" s="13" customFormat="1">
      <c r="A742" s="13"/>
      <c r="B742" s="243"/>
      <c r="C742" s="244"/>
      <c r="D742" s="233" t="s">
        <v>174</v>
      </c>
      <c r="E742" s="245" t="s">
        <v>1</v>
      </c>
      <c r="F742" s="246" t="s">
        <v>271</v>
      </c>
      <c r="G742" s="244"/>
      <c r="H742" s="245" t="s">
        <v>1</v>
      </c>
      <c r="I742" s="247"/>
      <c r="J742" s="244"/>
      <c r="K742" s="244"/>
      <c r="L742" s="248"/>
      <c r="M742" s="249"/>
      <c r="N742" s="250"/>
      <c r="O742" s="250"/>
      <c r="P742" s="250"/>
      <c r="Q742" s="250"/>
      <c r="R742" s="250"/>
      <c r="S742" s="250"/>
      <c r="T742" s="251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52" t="s">
        <v>174</v>
      </c>
      <c r="AU742" s="252" t="s">
        <v>81</v>
      </c>
      <c r="AV742" s="13" t="s">
        <v>81</v>
      </c>
      <c r="AW742" s="13" t="s">
        <v>30</v>
      </c>
      <c r="AX742" s="13" t="s">
        <v>73</v>
      </c>
      <c r="AY742" s="252" t="s">
        <v>117</v>
      </c>
    </row>
    <row r="743" s="14" customFormat="1">
      <c r="A743" s="14"/>
      <c r="B743" s="253"/>
      <c r="C743" s="254"/>
      <c r="D743" s="233" t="s">
        <v>174</v>
      </c>
      <c r="E743" s="255" t="s">
        <v>1</v>
      </c>
      <c r="F743" s="256" t="s">
        <v>806</v>
      </c>
      <c r="G743" s="254"/>
      <c r="H743" s="257">
        <v>9.6999999999999993</v>
      </c>
      <c r="I743" s="258"/>
      <c r="J743" s="254"/>
      <c r="K743" s="254"/>
      <c r="L743" s="259"/>
      <c r="M743" s="260"/>
      <c r="N743" s="261"/>
      <c r="O743" s="261"/>
      <c r="P743" s="261"/>
      <c r="Q743" s="261"/>
      <c r="R743" s="261"/>
      <c r="S743" s="261"/>
      <c r="T743" s="262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63" t="s">
        <v>174</v>
      </c>
      <c r="AU743" s="263" t="s">
        <v>81</v>
      </c>
      <c r="AV743" s="14" t="s">
        <v>83</v>
      </c>
      <c r="AW743" s="14" t="s">
        <v>30</v>
      </c>
      <c r="AX743" s="14" t="s">
        <v>73</v>
      </c>
      <c r="AY743" s="263" t="s">
        <v>117</v>
      </c>
    </row>
    <row r="744" s="15" customFormat="1">
      <c r="A744" s="15"/>
      <c r="B744" s="264"/>
      <c r="C744" s="265"/>
      <c r="D744" s="233" t="s">
        <v>174</v>
      </c>
      <c r="E744" s="266" t="s">
        <v>1</v>
      </c>
      <c r="F744" s="267" t="s">
        <v>179</v>
      </c>
      <c r="G744" s="265"/>
      <c r="H744" s="268">
        <v>9.6999999999999993</v>
      </c>
      <c r="I744" s="269"/>
      <c r="J744" s="265"/>
      <c r="K744" s="265"/>
      <c r="L744" s="270"/>
      <c r="M744" s="271"/>
      <c r="N744" s="272"/>
      <c r="O744" s="272"/>
      <c r="P744" s="272"/>
      <c r="Q744" s="272"/>
      <c r="R744" s="272"/>
      <c r="S744" s="272"/>
      <c r="T744" s="273"/>
      <c r="U744" s="15"/>
      <c r="V744" s="15"/>
      <c r="W744" s="15"/>
      <c r="X744" s="15"/>
      <c r="Y744" s="15"/>
      <c r="Z744" s="15"/>
      <c r="AA744" s="15"/>
      <c r="AB744" s="15"/>
      <c r="AC744" s="15"/>
      <c r="AD744" s="15"/>
      <c r="AE744" s="15"/>
      <c r="AT744" s="274" t="s">
        <v>174</v>
      </c>
      <c r="AU744" s="274" t="s">
        <v>81</v>
      </c>
      <c r="AV744" s="15" t="s">
        <v>124</v>
      </c>
      <c r="AW744" s="15" t="s">
        <v>30</v>
      </c>
      <c r="AX744" s="15" t="s">
        <v>81</v>
      </c>
      <c r="AY744" s="274" t="s">
        <v>117</v>
      </c>
    </row>
    <row r="745" s="2" customFormat="1" ht="14.4" customHeight="1">
      <c r="A745" s="38"/>
      <c r="B745" s="39"/>
      <c r="C745" s="275" t="s">
        <v>810</v>
      </c>
      <c r="D745" s="275" t="s">
        <v>208</v>
      </c>
      <c r="E745" s="276" t="s">
        <v>811</v>
      </c>
      <c r="F745" s="277" t="s">
        <v>812</v>
      </c>
      <c r="G745" s="278" t="s">
        <v>182</v>
      </c>
      <c r="H745" s="279">
        <v>10.67</v>
      </c>
      <c r="I745" s="280"/>
      <c r="J745" s="281">
        <f>ROUND(I745*H745,2)</f>
        <v>0</v>
      </c>
      <c r="K745" s="282"/>
      <c r="L745" s="283"/>
      <c r="M745" s="284" t="s">
        <v>1</v>
      </c>
      <c r="N745" s="285" t="s">
        <v>38</v>
      </c>
      <c r="O745" s="91"/>
      <c r="P745" s="229">
        <f>O745*H745</f>
        <v>0</v>
      </c>
      <c r="Q745" s="229">
        <v>0</v>
      </c>
      <c r="R745" s="229">
        <f>Q745*H745</f>
        <v>0</v>
      </c>
      <c r="S745" s="229">
        <v>0</v>
      </c>
      <c r="T745" s="230">
        <f>S745*H745</f>
        <v>0</v>
      </c>
      <c r="U745" s="38"/>
      <c r="V745" s="38"/>
      <c r="W745" s="38"/>
      <c r="X745" s="38"/>
      <c r="Y745" s="38"/>
      <c r="Z745" s="38"/>
      <c r="AA745" s="38"/>
      <c r="AB745" s="38"/>
      <c r="AC745" s="38"/>
      <c r="AD745" s="38"/>
      <c r="AE745" s="38"/>
      <c r="AR745" s="231" t="s">
        <v>136</v>
      </c>
      <c r="AT745" s="231" t="s">
        <v>208</v>
      </c>
      <c r="AU745" s="231" t="s">
        <v>81</v>
      </c>
      <c r="AY745" s="17" t="s">
        <v>117</v>
      </c>
      <c r="BE745" s="232">
        <f>IF(N745="základní",J745,0)</f>
        <v>0</v>
      </c>
      <c r="BF745" s="232">
        <f>IF(N745="snížená",J745,0)</f>
        <v>0</v>
      </c>
      <c r="BG745" s="232">
        <f>IF(N745="zákl. přenesená",J745,0)</f>
        <v>0</v>
      </c>
      <c r="BH745" s="232">
        <f>IF(N745="sníž. přenesená",J745,0)</f>
        <v>0</v>
      </c>
      <c r="BI745" s="232">
        <f>IF(N745="nulová",J745,0)</f>
        <v>0</v>
      </c>
      <c r="BJ745" s="17" t="s">
        <v>81</v>
      </c>
      <c r="BK745" s="232">
        <f>ROUND(I745*H745,2)</f>
        <v>0</v>
      </c>
      <c r="BL745" s="17" t="s">
        <v>124</v>
      </c>
      <c r="BM745" s="231" t="s">
        <v>813</v>
      </c>
    </row>
    <row r="746" s="2" customFormat="1">
      <c r="A746" s="38"/>
      <c r="B746" s="39"/>
      <c r="C746" s="40"/>
      <c r="D746" s="233" t="s">
        <v>125</v>
      </c>
      <c r="E746" s="40"/>
      <c r="F746" s="234" t="s">
        <v>812</v>
      </c>
      <c r="G746" s="40"/>
      <c r="H746" s="40"/>
      <c r="I746" s="235"/>
      <c r="J746" s="40"/>
      <c r="K746" s="40"/>
      <c r="L746" s="44"/>
      <c r="M746" s="236"/>
      <c r="N746" s="237"/>
      <c r="O746" s="91"/>
      <c r="P746" s="91"/>
      <c r="Q746" s="91"/>
      <c r="R746" s="91"/>
      <c r="S746" s="91"/>
      <c r="T746" s="92"/>
      <c r="U746" s="38"/>
      <c r="V746" s="38"/>
      <c r="W746" s="38"/>
      <c r="X746" s="38"/>
      <c r="Y746" s="38"/>
      <c r="Z746" s="38"/>
      <c r="AA746" s="38"/>
      <c r="AB746" s="38"/>
      <c r="AC746" s="38"/>
      <c r="AD746" s="38"/>
      <c r="AE746" s="38"/>
      <c r="AT746" s="17" t="s">
        <v>125</v>
      </c>
      <c r="AU746" s="17" t="s">
        <v>81</v>
      </c>
    </row>
    <row r="747" s="13" customFormat="1">
      <c r="A747" s="13"/>
      <c r="B747" s="243"/>
      <c r="C747" s="244"/>
      <c r="D747" s="233" t="s">
        <v>174</v>
      </c>
      <c r="E747" s="245" t="s">
        <v>1</v>
      </c>
      <c r="F747" s="246" t="s">
        <v>271</v>
      </c>
      <c r="G747" s="244"/>
      <c r="H747" s="245" t="s">
        <v>1</v>
      </c>
      <c r="I747" s="247"/>
      <c r="J747" s="244"/>
      <c r="K747" s="244"/>
      <c r="L747" s="248"/>
      <c r="M747" s="249"/>
      <c r="N747" s="250"/>
      <c r="O747" s="250"/>
      <c r="P747" s="250"/>
      <c r="Q747" s="250"/>
      <c r="R747" s="250"/>
      <c r="S747" s="250"/>
      <c r="T747" s="251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52" t="s">
        <v>174</v>
      </c>
      <c r="AU747" s="252" t="s">
        <v>81</v>
      </c>
      <c r="AV747" s="13" t="s">
        <v>81</v>
      </c>
      <c r="AW747" s="13" t="s">
        <v>30</v>
      </c>
      <c r="AX747" s="13" t="s">
        <v>73</v>
      </c>
      <c r="AY747" s="252" t="s">
        <v>117</v>
      </c>
    </row>
    <row r="748" s="14" customFormat="1">
      <c r="A748" s="14"/>
      <c r="B748" s="253"/>
      <c r="C748" s="254"/>
      <c r="D748" s="233" t="s">
        <v>174</v>
      </c>
      <c r="E748" s="255" t="s">
        <v>1</v>
      </c>
      <c r="F748" s="256" t="s">
        <v>814</v>
      </c>
      <c r="G748" s="254"/>
      <c r="H748" s="257">
        <v>10.67</v>
      </c>
      <c r="I748" s="258"/>
      <c r="J748" s="254"/>
      <c r="K748" s="254"/>
      <c r="L748" s="259"/>
      <c r="M748" s="260"/>
      <c r="N748" s="261"/>
      <c r="O748" s="261"/>
      <c r="P748" s="261"/>
      <c r="Q748" s="261"/>
      <c r="R748" s="261"/>
      <c r="S748" s="261"/>
      <c r="T748" s="262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63" t="s">
        <v>174</v>
      </c>
      <c r="AU748" s="263" t="s">
        <v>81</v>
      </c>
      <c r="AV748" s="14" t="s">
        <v>83</v>
      </c>
      <c r="AW748" s="14" t="s">
        <v>30</v>
      </c>
      <c r="AX748" s="14" t="s">
        <v>73</v>
      </c>
      <c r="AY748" s="263" t="s">
        <v>117</v>
      </c>
    </row>
    <row r="749" s="15" customFormat="1">
      <c r="A749" s="15"/>
      <c r="B749" s="264"/>
      <c r="C749" s="265"/>
      <c r="D749" s="233" t="s">
        <v>174</v>
      </c>
      <c r="E749" s="266" t="s">
        <v>1</v>
      </c>
      <c r="F749" s="267" t="s">
        <v>179</v>
      </c>
      <c r="G749" s="265"/>
      <c r="H749" s="268">
        <v>10.67</v>
      </c>
      <c r="I749" s="269"/>
      <c r="J749" s="265"/>
      <c r="K749" s="265"/>
      <c r="L749" s="270"/>
      <c r="M749" s="271"/>
      <c r="N749" s="272"/>
      <c r="O749" s="272"/>
      <c r="P749" s="272"/>
      <c r="Q749" s="272"/>
      <c r="R749" s="272"/>
      <c r="S749" s="272"/>
      <c r="T749" s="273"/>
      <c r="U749" s="15"/>
      <c r="V749" s="15"/>
      <c r="W749" s="15"/>
      <c r="X749" s="15"/>
      <c r="Y749" s="15"/>
      <c r="Z749" s="15"/>
      <c r="AA749" s="15"/>
      <c r="AB749" s="15"/>
      <c r="AC749" s="15"/>
      <c r="AD749" s="15"/>
      <c r="AE749" s="15"/>
      <c r="AT749" s="274" t="s">
        <v>174</v>
      </c>
      <c r="AU749" s="274" t="s">
        <v>81</v>
      </c>
      <c r="AV749" s="15" t="s">
        <v>124</v>
      </c>
      <c r="AW749" s="15" t="s">
        <v>30</v>
      </c>
      <c r="AX749" s="15" t="s">
        <v>81</v>
      </c>
      <c r="AY749" s="274" t="s">
        <v>117</v>
      </c>
    </row>
    <row r="750" s="2" customFormat="1" ht="24.15" customHeight="1">
      <c r="A750" s="38"/>
      <c r="B750" s="39"/>
      <c r="C750" s="219" t="s">
        <v>510</v>
      </c>
      <c r="D750" s="219" t="s">
        <v>120</v>
      </c>
      <c r="E750" s="220" t="s">
        <v>815</v>
      </c>
      <c r="F750" s="221" t="s">
        <v>816</v>
      </c>
      <c r="G750" s="222" t="s">
        <v>144</v>
      </c>
      <c r="H750" s="238"/>
      <c r="I750" s="224"/>
      <c r="J750" s="225">
        <f>ROUND(I750*H750,2)</f>
        <v>0</v>
      </c>
      <c r="K750" s="226"/>
      <c r="L750" s="44"/>
      <c r="M750" s="227" t="s">
        <v>1</v>
      </c>
      <c r="N750" s="228" t="s">
        <v>38</v>
      </c>
      <c r="O750" s="91"/>
      <c r="P750" s="229">
        <f>O750*H750</f>
        <v>0</v>
      </c>
      <c r="Q750" s="229">
        <v>0</v>
      </c>
      <c r="R750" s="229">
        <f>Q750*H750</f>
        <v>0</v>
      </c>
      <c r="S750" s="229">
        <v>0</v>
      </c>
      <c r="T750" s="230">
        <f>S750*H750</f>
        <v>0</v>
      </c>
      <c r="U750" s="38"/>
      <c r="V750" s="38"/>
      <c r="W750" s="38"/>
      <c r="X750" s="38"/>
      <c r="Y750" s="38"/>
      <c r="Z750" s="38"/>
      <c r="AA750" s="38"/>
      <c r="AB750" s="38"/>
      <c r="AC750" s="38"/>
      <c r="AD750" s="38"/>
      <c r="AE750" s="38"/>
      <c r="AR750" s="231" t="s">
        <v>124</v>
      </c>
      <c r="AT750" s="231" t="s">
        <v>120</v>
      </c>
      <c r="AU750" s="231" t="s">
        <v>81</v>
      </c>
      <c r="AY750" s="17" t="s">
        <v>117</v>
      </c>
      <c r="BE750" s="232">
        <f>IF(N750="základní",J750,0)</f>
        <v>0</v>
      </c>
      <c r="BF750" s="232">
        <f>IF(N750="snížená",J750,0)</f>
        <v>0</v>
      </c>
      <c r="BG750" s="232">
        <f>IF(N750="zákl. přenesená",J750,0)</f>
        <v>0</v>
      </c>
      <c r="BH750" s="232">
        <f>IF(N750="sníž. přenesená",J750,0)</f>
        <v>0</v>
      </c>
      <c r="BI750" s="232">
        <f>IF(N750="nulová",J750,0)</f>
        <v>0</v>
      </c>
      <c r="BJ750" s="17" t="s">
        <v>81</v>
      </c>
      <c r="BK750" s="232">
        <f>ROUND(I750*H750,2)</f>
        <v>0</v>
      </c>
      <c r="BL750" s="17" t="s">
        <v>124</v>
      </c>
      <c r="BM750" s="231" t="s">
        <v>817</v>
      </c>
    </row>
    <row r="751" s="2" customFormat="1">
      <c r="A751" s="38"/>
      <c r="B751" s="39"/>
      <c r="C751" s="40"/>
      <c r="D751" s="233" t="s">
        <v>125</v>
      </c>
      <c r="E751" s="40"/>
      <c r="F751" s="234" t="s">
        <v>816</v>
      </c>
      <c r="G751" s="40"/>
      <c r="H751" s="40"/>
      <c r="I751" s="235"/>
      <c r="J751" s="40"/>
      <c r="K751" s="40"/>
      <c r="L751" s="44"/>
      <c r="M751" s="236"/>
      <c r="N751" s="237"/>
      <c r="O751" s="91"/>
      <c r="P751" s="91"/>
      <c r="Q751" s="91"/>
      <c r="R751" s="91"/>
      <c r="S751" s="91"/>
      <c r="T751" s="92"/>
      <c r="U751" s="38"/>
      <c r="V751" s="38"/>
      <c r="W751" s="38"/>
      <c r="X751" s="38"/>
      <c r="Y751" s="38"/>
      <c r="Z751" s="38"/>
      <c r="AA751" s="38"/>
      <c r="AB751" s="38"/>
      <c r="AC751" s="38"/>
      <c r="AD751" s="38"/>
      <c r="AE751" s="38"/>
      <c r="AT751" s="17" t="s">
        <v>125</v>
      </c>
      <c r="AU751" s="17" t="s">
        <v>81</v>
      </c>
    </row>
    <row r="752" s="12" customFormat="1" ht="25.92" customHeight="1">
      <c r="A752" s="12"/>
      <c r="B752" s="203"/>
      <c r="C752" s="204"/>
      <c r="D752" s="205" t="s">
        <v>72</v>
      </c>
      <c r="E752" s="206" t="s">
        <v>132</v>
      </c>
      <c r="F752" s="206" t="s">
        <v>818</v>
      </c>
      <c r="G752" s="204"/>
      <c r="H752" s="204"/>
      <c r="I752" s="207"/>
      <c r="J752" s="208">
        <f>BK752</f>
        <v>0</v>
      </c>
      <c r="K752" s="204"/>
      <c r="L752" s="209"/>
      <c r="M752" s="210"/>
      <c r="N752" s="211"/>
      <c r="O752" s="211"/>
      <c r="P752" s="212">
        <f>SUM(P753:P782)</f>
        <v>0</v>
      </c>
      <c r="Q752" s="211"/>
      <c r="R752" s="212">
        <f>SUM(R753:R782)</f>
        <v>0</v>
      </c>
      <c r="S752" s="211"/>
      <c r="T752" s="213">
        <f>SUM(T753:T782)</f>
        <v>0</v>
      </c>
      <c r="U752" s="12"/>
      <c r="V752" s="12"/>
      <c r="W752" s="12"/>
      <c r="X752" s="12"/>
      <c r="Y752" s="12"/>
      <c r="Z752" s="12"/>
      <c r="AA752" s="12"/>
      <c r="AB752" s="12"/>
      <c r="AC752" s="12"/>
      <c r="AD752" s="12"/>
      <c r="AE752" s="12"/>
      <c r="AR752" s="214" t="s">
        <v>81</v>
      </c>
      <c r="AT752" s="215" t="s">
        <v>72</v>
      </c>
      <c r="AU752" s="215" t="s">
        <v>73</v>
      </c>
      <c r="AY752" s="214" t="s">
        <v>117</v>
      </c>
      <c r="BK752" s="216">
        <f>SUM(BK753:BK782)</f>
        <v>0</v>
      </c>
    </row>
    <row r="753" s="2" customFormat="1" ht="24.15" customHeight="1">
      <c r="A753" s="38"/>
      <c r="B753" s="39"/>
      <c r="C753" s="219" t="s">
        <v>819</v>
      </c>
      <c r="D753" s="219" t="s">
        <v>120</v>
      </c>
      <c r="E753" s="220" t="s">
        <v>820</v>
      </c>
      <c r="F753" s="221" t="s">
        <v>821</v>
      </c>
      <c r="G753" s="222" t="s">
        <v>182</v>
      </c>
      <c r="H753" s="223">
        <v>99.561999999999998</v>
      </c>
      <c r="I753" s="224"/>
      <c r="J753" s="225">
        <f>ROUND(I753*H753,2)</f>
        <v>0</v>
      </c>
      <c r="K753" s="226"/>
      <c r="L753" s="44"/>
      <c r="M753" s="227" t="s">
        <v>1</v>
      </c>
      <c r="N753" s="228" t="s">
        <v>38</v>
      </c>
      <c r="O753" s="91"/>
      <c r="P753" s="229">
        <f>O753*H753</f>
        <v>0</v>
      </c>
      <c r="Q753" s="229">
        <v>0</v>
      </c>
      <c r="R753" s="229">
        <f>Q753*H753</f>
        <v>0</v>
      </c>
      <c r="S753" s="229">
        <v>0</v>
      </c>
      <c r="T753" s="230">
        <f>S753*H753</f>
        <v>0</v>
      </c>
      <c r="U753" s="38"/>
      <c r="V753" s="38"/>
      <c r="W753" s="38"/>
      <c r="X753" s="38"/>
      <c r="Y753" s="38"/>
      <c r="Z753" s="38"/>
      <c r="AA753" s="38"/>
      <c r="AB753" s="38"/>
      <c r="AC753" s="38"/>
      <c r="AD753" s="38"/>
      <c r="AE753" s="38"/>
      <c r="AR753" s="231" t="s">
        <v>124</v>
      </c>
      <c r="AT753" s="231" t="s">
        <v>120</v>
      </c>
      <c r="AU753" s="231" t="s">
        <v>81</v>
      </c>
      <c r="AY753" s="17" t="s">
        <v>117</v>
      </c>
      <c r="BE753" s="232">
        <f>IF(N753="základní",J753,0)</f>
        <v>0</v>
      </c>
      <c r="BF753" s="232">
        <f>IF(N753="snížená",J753,0)</f>
        <v>0</v>
      </c>
      <c r="BG753" s="232">
        <f>IF(N753="zákl. přenesená",J753,0)</f>
        <v>0</v>
      </c>
      <c r="BH753" s="232">
        <f>IF(N753="sníž. přenesená",J753,0)</f>
        <v>0</v>
      </c>
      <c r="BI753" s="232">
        <f>IF(N753="nulová",J753,0)</f>
        <v>0</v>
      </c>
      <c r="BJ753" s="17" t="s">
        <v>81</v>
      </c>
      <c r="BK753" s="232">
        <f>ROUND(I753*H753,2)</f>
        <v>0</v>
      </c>
      <c r="BL753" s="17" t="s">
        <v>124</v>
      </c>
      <c r="BM753" s="231" t="s">
        <v>822</v>
      </c>
    </row>
    <row r="754" s="2" customFormat="1">
      <c r="A754" s="38"/>
      <c r="B754" s="39"/>
      <c r="C754" s="40"/>
      <c r="D754" s="233" t="s">
        <v>125</v>
      </c>
      <c r="E754" s="40"/>
      <c r="F754" s="234" t="s">
        <v>821</v>
      </c>
      <c r="G754" s="40"/>
      <c r="H754" s="40"/>
      <c r="I754" s="235"/>
      <c r="J754" s="40"/>
      <c r="K754" s="40"/>
      <c r="L754" s="44"/>
      <c r="M754" s="236"/>
      <c r="N754" s="237"/>
      <c r="O754" s="91"/>
      <c r="P754" s="91"/>
      <c r="Q754" s="91"/>
      <c r="R754" s="91"/>
      <c r="S754" s="91"/>
      <c r="T754" s="92"/>
      <c r="U754" s="38"/>
      <c r="V754" s="38"/>
      <c r="W754" s="38"/>
      <c r="X754" s="38"/>
      <c r="Y754" s="38"/>
      <c r="Z754" s="38"/>
      <c r="AA754" s="38"/>
      <c r="AB754" s="38"/>
      <c r="AC754" s="38"/>
      <c r="AD754" s="38"/>
      <c r="AE754" s="38"/>
      <c r="AT754" s="17" t="s">
        <v>125</v>
      </c>
      <c r="AU754" s="17" t="s">
        <v>81</v>
      </c>
    </row>
    <row r="755" s="13" customFormat="1">
      <c r="A755" s="13"/>
      <c r="B755" s="243"/>
      <c r="C755" s="244"/>
      <c r="D755" s="233" t="s">
        <v>174</v>
      </c>
      <c r="E755" s="245" t="s">
        <v>1</v>
      </c>
      <c r="F755" s="246" t="s">
        <v>340</v>
      </c>
      <c r="G755" s="244"/>
      <c r="H755" s="245" t="s">
        <v>1</v>
      </c>
      <c r="I755" s="247"/>
      <c r="J755" s="244"/>
      <c r="K755" s="244"/>
      <c r="L755" s="248"/>
      <c r="M755" s="249"/>
      <c r="N755" s="250"/>
      <c r="O755" s="250"/>
      <c r="P755" s="250"/>
      <c r="Q755" s="250"/>
      <c r="R755" s="250"/>
      <c r="S755" s="250"/>
      <c r="T755" s="251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52" t="s">
        <v>174</v>
      </c>
      <c r="AU755" s="252" t="s">
        <v>81</v>
      </c>
      <c r="AV755" s="13" t="s">
        <v>81</v>
      </c>
      <c r="AW755" s="13" t="s">
        <v>30</v>
      </c>
      <c r="AX755" s="13" t="s">
        <v>73</v>
      </c>
      <c r="AY755" s="252" t="s">
        <v>117</v>
      </c>
    </row>
    <row r="756" s="14" customFormat="1">
      <c r="A756" s="14"/>
      <c r="B756" s="253"/>
      <c r="C756" s="254"/>
      <c r="D756" s="233" t="s">
        <v>174</v>
      </c>
      <c r="E756" s="255" t="s">
        <v>1</v>
      </c>
      <c r="F756" s="256" t="s">
        <v>443</v>
      </c>
      <c r="G756" s="254"/>
      <c r="H756" s="257">
        <v>15.560000000000001</v>
      </c>
      <c r="I756" s="258"/>
      <c r="J756" s="254"/>
      <c r="K756" s="254"/>
      <c r="L756" s="259"/>
      <c r="M756" s="260"/>
      <c r="N756" s="261"/>
      <c r="O756" s="261"/>
      <c r="P756" s="261"/>
      <c r="Q756" s="261"/>
      <c r="R756" s="261"/>
      <c r="S756" s="261"/>
      <c r="T756" s="262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63" t="s">
        <v>174</v>
      </c>
      <c r="AU756" s="263" t="s">
        <v>81</v>
      </c>
      <c r="AV756" s="14" t="s">
        <v>83</v>
      </c>
      <c r="AW756" s="14" t="s">
        <v>30</v>
      </c>
      <c r="AX756" s="14" t="s">
        <v>73</v>
      </c>
      <c r="AY756" s="263" t="s">
        <v>117</v>
      </c>
    </row>
    <row r="757" s="13" customFormat="1">
      <c r="A757" s="13"/>
      <c r="B757" s="243"/>
      <c r="C757" s="244"/>
      <c r="D757" s="233" t="s">
        <v>174</v>
      </c>
      <c r="E757" s="245" t="s">
        <v>1</v>
      </c>
      <c r="F757" s="246" t="s">
        <v>343</v>
      </c>
      <c r="G757" s="244"/>
      <c r="H757" s="245" t="s">
        <v>1</v>
      </c>
      <c r="I757" s="247"/>
      <c r="J757" s="244"/>
      <c r="K757" s="244"/>
      <c r="L757" s="248"/>
      <c r="M757" s="249"/>
      <c r="N757" s="250"/>
      <c r="O757" s="250"/>
      <c r="P757" s="250"/>
      <c r="Q757" s="250"/>
      <c r="R757" s="250"/>
      <c r="S757" s="250"/>
      <c r="T757" s="251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52" t="s">
        <v>174</v>
      </c>
      <c r="AU757" s="252" t="s">
        <v>81</v>
      </c>
      <c r="AV757" s="13" t="s">
        <v>81</v>
      </c>
      <c r="AW757" s="13" t="s">
        <v>30</v>
      </c>
      <c r="AX757" s="13" t="s">
        <v>73</v>
      </c>
      <c r="AY757" s="252" t="s">
        <v>117</v>
      </c>
    </row>
    <row r="758" s="14" customFormat="1">
      <c r="A758" s="14"/>
      <c r="B758" s="253"/>
      <c r="C758" s="254"/>
      <c r="D758" s="233" t="s">
        <v>174</v>
      </c>
      <c r="E758" s="255" t="s">
        <v>1</v>
      </c>
      <c r="F758" s="256" t="s">
        <v>444</v>
      </c>
      <c r="G758" s="254"/>
      <c r="H758" s="257">
        <v>75.489999999999995</v>
      </c>
      <c r="I758" s="258"/>
      <c r="J758" s="254"/>
      <c r="K758" s="254"/>
      <c r="L758" s="259"/>
      <c r="M758" s="260"/>
      <c r="N758" s="261"/>
      <c r="O758" s="261"/>
      <c r="P758" s="261"/>
      <c r="Q758" s="261"/>
      <c r="R758" s="261"/>
      <c r="S758" s="261"/>
      <c r="T758" s="262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63" t="s">
        <v>174</v>
      </c>
      <c r="AU758" s="263" t="s">
        <v>81</v>
      </c>
      <c r="AV758" s="14" t="s">
        <v>83</v>
      </c>
      <c r="AW758" s="14" t="s">
        <v>30</v>
      </c>
      <c r="AX758" s="14" t="s">
        <v>73</v>
      </c>
      <c r="AY758" s="263" t="s">
        <v>117</v>
      </c>
    </row>
    <row r="759" s="14" customFormat="1">
      <c r="A759" s="14"/>
      <c r="B759" s="253"/>
      <c r="C759" s="254"/>
      <c r="D759" s="233" t="s">
        <v>174</v>
      </c>
      <c r="E759" s="255" t="s">
        <v>1</v>
      </c>
      <c r="F759" s="256" t="s">
        <v>445</v>
      </c>
      <c r="G759" s="254"/>
      <c r="H759" s="257">
        <v>8.5120000000000005</v>
      </c>
      <c r="I759" s="258"/>
      <c r="J759" s="254"/>
      <c r="K759" s="254"/>
      <c r="L759" s="259"/>
      <c r="M759" s="260"/>
      <c r="N759" s="261"/>
      <c r="O759" s="261"/>
      <c r="P759" s="261"/>
      <c r="Q759" s="261"/>
      <c r="R759" s="261"/>
      <c r="S759" s="261"/>
      <c r="T759" s="262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63" t="s">
        <v>174</v>
      </c>
      <c r="AU759" s="263" t="s">
        <v>81</v>
      </c>
      <c r="AV759" s="14" t="s">
        <v>83</v>
      </c>
      <c r="AW759" s="14" t="s">
        <v>30</v>
      </c>
      <c r="AX759" s="14" t="s">
        <v>73</v>
      </c>
      <c r="AY759" s="263" t="s">
        <v>117</v>
      </c>
    </row>
    <row r="760" s="15" customFormat="1">
      <c r="A760" s="15"/>
      <c r="B760" s="264"/>
      <c r="C760" s="265"/>
      <c r="D760" s="233" t="s">
        <v>174</v>
      </c>
      <c r="E760" s="266" t="s">
        <v>1</v>
      </c>
      <c r="F760" s="267" t="s">
        <v>179</v>
      </c>
      <c r="G760" s="265"/>
      <c r="H760" s="268">
        <v>99.561999999999998</v>
      </c>
      <c r="I760" s="269"/>
      <c r="J760" s="265"/>
      <c r="K760" s="265"/>
      <c r="L760" s="270"/>
      <c r="M760" s="271"/>
      <c r="N760" s="272"/>
      <c r="O760" s="272"/>
      <c r="P760" s="272"/>
      <c r="Q760" s="272"/>
      <c r="R760" s="272"/>
      <c r="S760" s="272"/>
      <c r="T760" s="273"/>
      <c r="U760" s="15"/>
      <c r="V760" s="15"/>
      <c r="W760" s="15"/>
      <c r="X760" s="15"/>
      <c r="Y760" s="15"/>
      <c r="Z760" s="15"/>
      <c r="AA760" s="15"/>
      <c r="AB760" s="15"/>
      <c r="AC760" s="15"/>
      <c r="AD760" s="15"/>
      <c r="AE760" s="15"/>
      <c r="AT760" s="274" t="s">
        <v>174</v>
      </c>
      <c r="AU760" s="274" t="s">
        <v>81</v>
      </c>
      <c r="AV760" s="15" t="s">
        <v>124</v>
      </c>
      <c r="AW760" s="15" t="s">
        <v>30</v>
      </c>
      <c r="AX760" s="15" t="s">
        <v>81</v>
      </c>
      <c r="AY760" s="274" t="s">
        <v>117</v>
      </c>
    </row>
    <row r="761" s="2" customFormat="1" ht="24.15" customHeight="1">
      <c r="A761" s="38"/>
      <c r="B761" s="39"/>
      <c r="C761" s="219" t="s">
        <v>513</v>
      </c>
      <c r="D761" s="219" t="s">
        <v>120</v>
      </c>
      <c r="E761" s="220" t="s">
        <v>823</v>
      </c>
      <c r="F761" s="221" t="s">
        <v>824</v>
      </c>
      <c r="G761" s="222" t="s">
        <v>182</v>
      </c>
      <c r="H761" s="223">
        <v>173.46000000000001</v>
      </c>
      <c r="I761" s="224"/>
      <c r="J761" s="225">
        <f>ROUND(I761*H761,2)</f>
        <v>0</v>
      </c>
      <c r="K761" s="226"/>
      <c r="L761" s="44"/>
      <c r="M761" s="227" t="s">
        <v>1</v>
      </c>
      <c r="N761" s="228" t="s">
        <v>38</v>
      </c>
      <c r="O761" s="91"/>
      <c r="P761" s="229">
        <f>O761*H761</f>
        <v>0</v>
      </c>
      <c r="Q761" s="229">
        <v>0</v>
      </c>
      <c r="R761" s="229">
        <f>Q761*H761</f>
        <v>0</v>
      </c>
      <c r="S761" s="229">
        <v>0</v>
      </c>
      <c r="T761" s="230">
        <f>S761*H761</f>
        <v>0</v>
      </c>
      <c r="U761" s="38"/>
      <c r="V761" s="38"/>
      <c r="W761" s="38"/>
      <c r="X761" s="38"/>
      <c r="Y761" s="38"/>
      <c r="Z761" s="38"/>
      <c r="AA761" s="38"/>
      <c r="AB761" s="38"/>
      <c r="AC761" s="38"/>
      <c r="AD761" s="38"/>
      <c r="AE761" s="38"/>
      <c r="AR761" s="231" t="s">
        <v>124</v>
      </c>
      <c r="AT761" s="231" t="s">
        <v>120</v>
      </c>
      <c r="AU761" s="231" t="s">
        <v>81</v>
      </c>
      <c r="AY761" s="17" t="s">
        <v>117</v>
      </c>
      <c r="BE761" s="232">
        <f>IF(N761="základní",J761,0)</f>
        <v>0</v>
      </c>
      <c r="BF761" s="232">
        <f>IF(N761="snížená",J761,0)</f>
        <v>0</v>
      </c>
      <c r="BG761" s="232">
        <f>IF(N761="zákl. přenesená",J761,0)</f>
        <v>0</v>
      </c>
      <c r="BH761" s="232">
        <f>IF(N761="sníž. přenesená",J761,0)</f>
        <v>0</v>
      </c>
      <c r="BI761" s="232">
        <f>IF(N761="nulová",J761,0)</f>
        <v>0</v>
      </c>
      <c r="BJ761" s="17" t="s">
        <v>81</v>
      </c>
      <c r="BK761" s="232">
        <f>ROUND(I761*H761,2)</f>
        <v>0</v>
      </c>
      <c r="BL761" s="17" t="s">
        <v>124</v>
      </c>
      <c r="BM761" s="231" t="s">
        <v>825</v>
      </c>
    </row>
    <row r="762" s="2" customFormat="1">
      <c r="A762" s="38"/>
      <c r="B762" s="39"/>
      <c r="C762" s="40"/>
      <c r="D762" s="233" t="s">
        <v>125</v>
      </c>
      <c r="E762" s="40"/>
      <c r="F762" s="234" t="s">
        <v>824</v>
      </c>
      <c r="G762" s="40"/>
      <c r="H762" s="40"/>
      <c r="I762" s="235"/>
      <c r="J762" s="40"/>
      <c r="K762" s="40"/>
      <c r="L762" s="44"/>
      <c r="M762" s="236"/>
      <c r="N762" s="237"/>
      <c r="O762" s="91"/>
      <c r="P762" s="91"/>
      <c r="Q762" s="91"/>
      <c r="R762" s="91"/>
      <c r="S762" s="91"/>
      <c r="T762" s="92"/>
      <c r="U762" s="38"/>
      <c r="V762" s="38"/>
      <c r="W762" s="38"/>
      <c r="X762" s="38"/>
      <c r="Y762" s="38"/>
      <c r="Z762" s="38"/>
      <c r="AA762" s="38"/>
      <c r="AB762" s="38"/>
      <c r="AC762" s="38"/>
      <c r="AD762" s="38"/>
      <c r="AE762" s="38"/>
      <c r="AT762" s="17" t="s">
        <v>125</v>
      </c>
      <c r="AU762" s="17" t="s">
        <v>81</v>
      </c>
    </row>
    <row r="763" s="13" customFormat="1">
      <c r="A763" s="13"/>
      <c r="B763" s="243"/>
      <c r="C763" s="244"/>
      <c r="D763" s="233" t="s">
        <v>174</v>
      </c>
      <c r="E763" s="245" t="s">
        <v>1</v>
      </c>
      <c r="F763" s="246" t="s">
        <v>340</v>
      </c>
      <c r="G763" s="244"/>
      <c r="H763" s="245" t="s">
        <v>1</v>
      </c>
      <c r="I763" s="247"/>
      <c r="J763" s="244"/>
      <c r="K763" s="244"/>
      <c r="L763" s="248"/>
      <c r="M763" s="249"/>
      <c r="N763" s="250"/>
      <c r="O763" s="250"/>
      <c r="P763" s="250"/>
      <c r="Q763" s="250"/>
      <c r="R763" s="250"/>
      <c r="S763" s="250"/>
      <c r="T763" s="251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52" t="s">
        <v>174</v>
      </c>
      <c r="AU763" s="252" t="s">
        <v>81</v>
      </c>
      <c r="AV763" s="13" t="s">
        <v>81</v>
      </c>
      <c r="AW763" s="13" t="s">
        <v>30</v>
      </c>
      <c r="AX763" s="13" t="s">
        <v>73</v>
      </c>
      <c r="AY763" s="252" t="s">
        <v>117</v>
      </c>
    </row>
    <row r="764" s="14" customFormat="1">
      <c r="A764" s="14"/>
      <c r="B764" s="253"/>
      <c r="C764" s="254"/>
      <c r="D764" s="233" t="s">
        <v>174</v>
      </c>
      <c r="E764" s="255" t="s">
        <v>1</v>
      </c>
      <c r="F764" s="256" t="s">
        <v>826</v>
      </c>
      <c r="G764" s="254"/>
      <c r="H764" s="257">
        <v>40.850000000000001</v>
      </c>
      <c r="I764" s="258"/>
      <c r="J764" s="254"/>
      <c r="K764" s="254"/>
      <c r="L764" s="259"/>
      <c r="M764" s="260"/>
      <c r="N764" s="261"/>
      <c r="O764" s="261"/>
      <c r="P764" s="261"/>
      <c r="Q764" s="261"/>
      <c r="R764" s="261"/>
      <c r="S764" s="261"/>
      <c r="T764" s="262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63" t="s">
        <v>174</v>
      </c>
      <c r="AU764" s="263" t="s">
        <v>81</v>
      </c>
      <c r="AV764" s="14" t="s">
        <v>83</v>
      </c>
      <c r="AW764" s="14" t="s">
        <v>30</v>
      </c>
      <c r="AX764" s="14" t="s">
        <v>73</v>
      </c>
      <c r="AY764" s="263" t="s">
        <v>117</v>
      </c>
    </row>
    <row r="765" s="13" customFormat="1">
      <c r="A765" s="13"/>
      <c r="B765" s="243"/>
      <c r="C765" s="244"/>
      <c r="D765" s="233" t="s">
        <v>174</v>
      </c>
      <c r="E765" s="245" t="s">
        <v>1</v>
      </c>
      <c r="F765" s="246" t="s">
        <v>355</v>
      </c>
      <c r="G765" s="244"/>
      <c r="H765" s="245" t="s">
        <v>1</v>
      </c>
      <c r="I765" s="247"/>
      <c r="J765" s="244"/>
      <c r="K765" s="244"/>
      <c r="L765" s="248"/>
      <c r="M765" s="249"/>
      <c r="N765" s="250"/>
      <c r="O765" s="250"/>
      <c r="P765" s="250"/>
      <c r="Q765" s="250"/>
      <c r="R765" s="250"/>
      <c r="S765" s="250"/>
      <c r="T765" s="251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52" t="s">
        <v>174</v>
      </c>
      <c r="AU765" s="252" t="s">
        <v>81</v>
      </c>
      <c r="AV765" s="13" t="s">
        <v>81</v>
      </c>
      <c r="AW765" s="13" t="s">
        <v>30</v>
      </c>
      <c r="AX765" s="13" t="s">
        <v>73</v>
      </c>
      <c r="AY765" s="252" t="s">
        <v>117</v>
      </c>
    </row>
    <row r="766" s="14" customFormat="1">
      <c r="A766" s="14"/>
      <c r="B766" s="253"/>
      <c r="C766" s="254"/>
      <c r="D766" s="233" t="s">
        <v>174</v>
      </c>
      <c r="E766" s="255" t="s">
        <v>1</v>
      </c>
      <c r="F766" s="256" t="s">
        <v>827</v>
      </c>
      <c r="G766" s="254"/>
      <c r="H766" s="257">
        <v>68.670000000000002</v>
      </c>
      <c r="I766" s="258"/>
      <c r="J766" s="254"/>
      <c r="K766" s="254"/>
      <c r="L766" s="259"/>
      <c r="M766" s="260"/>
      <c r="N766" s="261"/>
      <c r="O766" s="261"/>
      <c r="P766" s="261"/>
      <c r="Q766" s="261"/>
      <c r="R766" s="261"/>
      <c r="S766" s="261"/>
      <c r="T766" s="262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63" t="s">
        <v>174</v>
      </c>
      <c r="AU766" s="263" t="s">
        <v>81</v>
      </c>
      <c r="AV766" s="14" t="s">
        <v>83</v>
      </c>
      <c r="AW766" s="14" t="s">
        <v>30</v>
      </c>
      <c r="AX766" s="14" t="s">
        <v>73</v>
      </c>
      <c r="AY766" s="263" t="s">
        <v>117</v>
      </c>
    </row>
    <row r="767" s="13" customFormat="1">
      <c r="A767" s="13"/>
      <c r="B767" s="243"/>
      <c r="C767" s="244"/>
      <c r="D767" s="233" t="s">
        <v>174</v>
      </c>
      <c r="E767" s="245" t="s">
        <v>1</v>
      </c>
      <c r="F767" s="246" t="s">
        <v>343</v>
      </c>
      <c r="G767" s="244"/>
      <c r="H767" s="245" t="s">
        <v>1</v>
      </c>
      <c r="I767" s="247"/>
      <c r="J767" s="244"/>
      <c r="K767" s="244"/>
      <c r="L767" s="248"/>
      <c r="M767" s="249"/>
      <c r="N767" s="250"/>
      <c r="O767" s="250"/>
      <c r="P767" s="250"/>
      <c r="Q767" s="250"/>
      <c r="R767" s="250"/>
      <c r="S767" s="250"/>
      <c r="T767" s="251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52" t="s">
        <v>174</v>
      </c>
      <c r="AU767" s="252" t="s">
        <v>81</v>
      </c>
      <c r="AV767" s="13" t="s">
        <v>81</v>
      </c>
      <c r="AW767" s="13" t="s">
        <v>30</v>
      </c>
      <c r="AX767" s="13" t="s">
        <v>73</v>
      </c>
      <c r="AY767" s="252" t="s">
        <v>117</v>
      </c>
    </row>
    <row r="768" s="14" customFormat="1">
      <c r="A768" s="14"/>
      <c r="B768" s="253"/>
      <c r="C768" s="254"/>
      <c r="D768" s="233" t="s">
        <v>174</v>
      </c>
      <c r="E768" s="255" t="s">
        <v>1</v>
      </c>
      <c r="F768" s="256" t="s">
        <v>828</v>
      </c>
      <c r="G768" s="254"/>
      <c r="H768" s="257">
        <v>63.939999999999998</v>
      </c>
      <c r="I768" s="258"/>
      <c r="J768" s="254"/>
      <c r="K768" s="254"/>
      <c r="L768" s="259"/>
      <c r="M768" s="260"/>
      <c r="N768" s="261"/>
      <c r="O768" s="261"/>
      <c r="P768" s="261"/>
      <c r="Q768" s="261"/>
      <c r="R768" s="261"/>
      <c r="S768" s="261"/>
      <c r="T768" s="262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63" t="s">
        <v>174</v>
      </c>
      <c r="AU768" s="263" t="s">
        <v>81</v>
      </c>
      <c r="AV768" s="14" t="s">
        <v>83</v>
      </c>
      <c r="AW768" s="14" t="s">
        <v>30</v>
      </c>
      <c r="AX768" s="14" t="s">
        <v>73</v>
      </c>
      <c r="AY768" s="263" t="s">
        <v>117</v>
      </c>
    </row>
    <row r="769" s="15" customFormat="1">
      <c r="A769" s="15"/>
      <c r="B769" s="264"/>
      <c r="C769" s="265"/>
      <c r="D769" s="233" t="s">
        <v>174</v>
      </c>
      <c r="E769" s="266" t="s">
        <v>1</v>
      </c>
      <c r="F769" s="267" t="s">
        <v>179</v>
      </c>
      <c r="G769" s="265"/>
      <c r="H769" s="268">
        <v>173.46000000000001</v>
      </c>
      <c r="I769" s="269"/>
      <c r="J769" s="265"/>
      <c r="K769" s="265"/>
      <c r="L769" s="270"/>
      <c r="M769" s="271"/>
      <c r="N769" s="272"/>
      <c r="O769" s="272"/>
      <c r="P769" s="272"/>
      <c r="Q769" s="272"/>
      <c r="R769" s="272"/>
      <c r="S769" s="272"/>
      <c r="T769" s="273"/>
      <c r="U769" s="15"/>
      <c r="V769" s="15"/>
      <c r="W769" s="15"/>
      <c r="X769" s="15"/>
      <c r="Y769" s="15"/>
      <c r="Z769" s="15"/>
      <c r="AA769" s="15"/>
      <c r="AB769" s="15"/>
      <c r="AC769" s="15"/>
      <c r="AD769" s="15"/>
      <c r="AE769" s="15"/>
      <c r="AT769" s="274" t="s">
        <v>174</v>
      </c>
      <c r="AU769" s="274" t="s">
        <v>81</v>
      </c>
      <c r="AV769" s="15" t="s">
        <v>124</v>
      </c>
      <c r="AW769" s="15" t="s">
        <v>30</v>
      </c>
      <c r="AX769" s="15" t="s">
        <v>81</v>
      </c>
      <c r="AY769" s="274" t="s">
        <v>117</v>
      </c>
    </row>
    <row r="770" s="2" customFormat="1" ht="24.15" customHeight="1">
      <c r="A770" s="38"/>
      <c r="B770" s="39"/>
      <c r="C770" s="219" t="s">
        <v>829</v>
      </c>
      <c r="D770" s="219" t="s">
        <v>120</v>
      </c>
      <c r="E770" s="220" t="s">
        <v>830</v>
      </c>
      <c r="F770" s="221" t="s">
        <v>831</v>
      </c>
      <c r="G770" s="222" t="s">
        <v>182</v>
      </c>
      <c r="H770" s="223">
        <v>318.98000000000002</v>
      </c>
      <c r="I770" s="224"/>
      <c r="J770" s="225">
        <f>ROUND(I770*H770,2)</f>
        <v>0</v>
      </c>
      <c r="K770" s="226"/>
      <c r="L770" s="44"/>
      <c r="M770" s="227" t="s">
        <v>1</v>
      </c>
      <c r="N770" s="228" t="s">
        <v>38</v>
      </c>
      <c r="O770" s="91"/>
      <c r="P770" s="229">
        <f>O770*H770</f>
        <v>0</v>
      </c>
      <c r="Q770" s="229">
        <v>0</v>
      </c>
      <c r="R770" s="229">
        <f>Q770*H770</f>
        <v>0</v>
      </c>
      <c r="S770" s="229">
        <v>0</v>
      </c>
      <c r="T770" s="230">
        <f>S770*H770</f>
        <v>0</v>
      </c>
      <c r="U770" s="38"/>
      <c r="V770" s="38"/>
      <c r="W770" s="38"/>
      <c r="X770" s="38"/>
      <c r="Y770" s="38"/>
      <c r="Z770" s="38"/>
      <c r="AA770" s="38"/>
      <c r="AB770" s="38"/>
      <c r="AC770" s="38"/>
      <c r="AD770" s="38"/>
      <c r="AE770" s="38"/>
      <c r="AR770" s="231" t="s">
        <v>124</v>
      </c>
      <c r="AT770" s="231" t="s">
        <v>120</v>
      </c>
      <c r="AU770" s="231" t="s">
        <v>81</v>
      </c>
      <c r="AY770" s="17" t="s">
        <v>117</v>
      </c>
      <c r="BE770" s="232">
        <f>IF(N770="základní",J770,0)</f>
        <v>0</v>
      </c>
      <c r="BF770" s="232">
        <f>IF(N770="snížená",J770,0)</f>
        <v>0</v>
      </c>
      <c r="BG770" s="232">
        <f>IF(N770="zákl. přenesená",J770,0)</f>
        <v>0</v>
      </c>
      <c r="BH770" s="232">
        <f>IF(N770="sníž. přenesená",J770,0)</f>
        <v>0</v>
      </c>
      <c r="BI770" s="232">
        <f>IF(N770="nulová",J770,0)</f>
        <v>0</v>
      </c>
      <c r="BJ770" s="17" t="s">
        <v>81</v>
      </c>
      <c r="BK770" s="232">
        <f>ROUND(I770*H770,2)</f>
        <v>0</v>
      </c>
      <c r="BL770" s="17" t="s">
        <v>124</v>
      </c>
      <c r="BM770" s="231" t="s">
        <v>832</v>
      </c>
    </row>
    <row r="771" s="2" customFormat="1">
      <c r="A771" s="38"/>
      <c r="B771" s="39"/>
      <c r="C771" s="40"/>
      <c r="D771" s="233" t="s">
        <v>125</v>
      </c>
      <c r="E771" s="40"/>
      <c r="F771" s="234" t="s">
        <v>833</v>
      </c>
      <c r="G771" s="40"/>
      <c r="H771" s="40"/>
      <c r="I771" s="235"/>
      <c r="J771" s="40"/>
      <c r="K771" s="40"/>
      <c r="L771" s="44"/>
      <c r="M771" s="236"/>
      <c r="N771" s="237"/>
      <c r="O771" s="91"/>
      <c r="P771" s="91"/>
      <c r="Q771" s="91"/>
      <c r="R771" s="91"/>
      <c r="S771" s="91"/>
      <c r="T771" s="92"/>
      <c r="U771" s="38"/>
      <c r="V771" s="38"/>
      <c r="W771" s="38"/>
      <c r="X771" s="38"/>
      <c r="Y771" s="38"/>
      <c r="Z771" s="38"/>
      <c r="AA771" s="38"/>
      <c r="AB771" s="38"/>
      <c r="AC771" s="38"/>
      <c r="AD771" s="38"/>
      <c r="AE771" s="38"/>
      <c r="AT771" s="17" t="s">
        <v>125</v>
      </c>
      <c r="AU771" s="17" t="s">
        <v>81</v>
      </c>
    </row>
    <row r="772" s="13" customFormat="1">
      <c r="A772" s="13"/>
      <c r="B772" s="243"/>
      <c r="C772" s="244"/>
      <c r="D772" s="233" t="s">
        <v>174</v>
      </c>
      <c r="E772" s="245" t="s">
        <v>1</v>
      </c>
      <c r="F772" s="246" t="s">
        <v>340</v>
      </c>
      <c r="G772" s="244"/>
      <c r="H772" s="245" t="s">
        <v>1</v>
      </c>
      <c r="I772" s="247"/>
      <c r="J772" s="244"/>
      <c r="K772" s="244"/>
      <c r="L772" s="248"/>
      <c r="M772" s="249"/>
      <c r="N772" s="250"/>
      <c r="O772" s="250"/>
      <c r="P772" s="250"/>
      <c r="Q772" s="250"/>
      <c r="R772" s="250"/>
      <c r="S772" s="250"/>
      <c r="T772" s="251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52" t="s">
        <v>174</v>
      </c>
      <c r="AU772" s="252" t="s">
        <v>81</v>
      </c>
      <c r="AV772" s="13" t="s">
        <v>81</v>
      </c>
      <c r="AW772" s="13" t="s">
        <v>30</v>
      </c>
      <c r="AX772" s="13" t="s">
        <v>73</v>
      </c>
      <c r="AY772" s="252" t="s">
        <v>117</v>
      </c>
    </row>
    <row r="773" s="14" customFormat="1">
      <c r="A773" s="14"/>
      <c r="B773" s="253"/>
      <c r="C773" s="254"/>
      <c r="D773" s="233" t="s">
        <v>174</v>
      </c>
      <c r="E773" s="255" t="s">
        <v>1</v>
      </c>
      <c r="F773" s="256" t="s">
        <v>834</v>
      </c>
      <c r="G773" s="254"/>
      <c r="H773" s="257">
        <v>63.850000000000001</v>
      </c>
      <c r="I773" s="258"/>
      <c r="J773" s="254"/>
      <c r="K773" s="254"/>
      <c r="L773" s="259"/>
      <c r="M773" s="260"/>
      <c r="N773" s="261"/>
      <c r="O773" s="261"/>
      <c r="P773" s="261"/>
      <c r="Q773" s="261"/>
      <c r="R773" s="261"/>
      <c r="S773" s="261"/>
      <c r="T773" s="262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63" t="s">
        <v>174</v>
      </c>
      <c r="AU773" s="263" t="s">
        <v>81</v>
      </c>
      <c r="AV773" s="14" t="s">
        <v>83</v>
      </c>
      <c r="AW773" s="14" t="s">
        <v>30</v>
      </c>
      <c r="AX773" s="14" t="s">
        <v>73</v>
      </c>
      <c r="AY773" s="263" t="s">
        <v>117</v>
      </c>
    </row>
    <row r="774" s="13" customFormat="1">
      <c r="A774" s="13"/>
      <c r="B774" s="243"/>
      <c r="C774" s="244"/>
      <c r="D774" s="233" t="s">
        <v>174</v>
      </c>
      <c r="E774" s="245" t="s">
        <v>1</v>
      </c>
      <c r="F774" s="246" t="s">
        <v>279</v>
      </c>
      <c r="G774" s="244"/>
      <c r="H774" s="245" t="s">
        <v>1</v>
      </c>
      <c r="I774" s="247"/>
      <c r="J774" s="244"/>
      <c r="K774" s="244"/>
      <c r="L774" s="248"/>
      <c r="M774" s="249"/>
      <c r="N774" s="250"/>
      <c r="O774" s="250"/>
      <c r="P774" s="250"/>
      <c r="Q774" s="250"/>
      <c r="R774" s="250"/>
      <c r="S774" s="250"/>
      <c r="T774" s="251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52" t="s">
        <v>174</v>
      </c>
      <c r="AU774" s="252" t="s">
        <v>81</v>
      </c>
      <c r="AV774" s="13" t="s">
        <v>81</v>
      </c>
      <c r="AW774" s="13" t="s">
        <v>30</v>
      </c>
      <c r="AX774" s="13" t="s">
        <v>73</v>
      </c>
      <c r="AY774" s="252" t="s">
        <v>117</v>
      </c>
    </row>
    <row r="775" s="14" customFormat="1">
      <c r="A775" s="14"/>
      <c r="B775" s="253"/>
      <c r="C775" s="254"/>
      <c r="D775" s="233" t="s">
        <v>174</v>
      </c>
      <c r="E775" s="255" t="s">
        <v>1</v>
      </c>
      <c r="F775" s="256" t="s">
        <v>835</v>
      </c>
      <c r="G775" s="254"/>
      <c r="H775" s="257">
        <v>55.82</v>
      </c>
      <c r="I775" s="258"/>
      <c r="J775" s="254"/>
      <c r="K775" s="254"/>
      <c r="L775" s="259"/>
      <c r="M775" s="260"/>
      <c r="N775" s="261"/>
      <c r="O775" s="261"/>
      <c r="P775" s="261"/>
      <c r="Q775" s="261"/>
      <c r="R775" s="261"/>
      <c r="S775" s="261"/>
      <c r="T775" s="262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63" t="s">
        <v>174</v>
      </c>
      <c r="AU775" s="263" t="s">
        <v>81</v>
      </c>
      <c r="AV775" s="14" t="s">
        <v>83</v>
      </c>
      <c r="AW775" s="14" t="s">
        <v>30</v>
      </c>
      <c r="AX775" s="14" t="s">
        <v>73</v>
      </c>
      <c r="AY775" s="263" t="s">
        <v>117</v>
      </c>
    </row>
    <row r="776" s="13" customFormat="1">
      <c r="A776" s="13"/>
      <c r="B776" s="243"/>
      <c r="C776" s="244"/>
      <c r="D776" s="233" t="s">
        <v>174</v>
      </c>
      <c r="E776" s="245" t="s">
        <v>1</v>
      </c>
      <c r="F776" s="246" t="s">
        <v>343</v>
      </c>
      <c r="G776" s="244"/>
      <c r="H776" s="245" t="s">
        <v>1</v>
      </c>
      <c r="I776" s="247"/>
      <c r="J776" s="244"/>
      <c r="K776" s="244"/>
      <c r="L776" s="248"/>
      <c r="M776" s="249"/>
      <c r="N776" s="250"/>
      <c r="O776" s="250"/>
      <c r="P776" s="250"/>
      <c r="Q776" s="250"/>
      <c r="R776" s="250"/>
      <c r="S776" s="250"/>
      <c r="T776" s="251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52" t="s">
        <v>174</v>
      </c>
      <c r="AU776" s="252" t="s">
        <v>81</v>
      </c>
      <c r="AV776" s="13" t="s">
        <v>81</v>
      </c>
      <c r="AW776" s="13" t="s">
        <v>30</v>
      </c>
      <c r="AX776" s="13" t="s">
        <v>73</v>
      </c>
      <c r="AY776" s="252" t="s">
        <v>117</v>
      </c>
    </row>
    <row r="777" s="14" customFormat="1">
      <c r="A777" s="14"/>
      <c r="B777" s="253"/>
      <c r="C777" s="254"/>
      <c r="D777" s="233" t="s">
        <v>174</v>
      </c>
      <c r="E777" s="255" t="s">
        <v>1</v>
      </c>
      <c r="F777" s="256" t="s">
        <v>836</v>
      </c>
      <c r="G777" s="254"/>
      <c r="H777" s="257">
        <v>108.91</v>
      </c>
      <c r="I777" s="258"/>
      <c r="J777" s="254"/>
      <c r="K777" s="254"/>
      <c r="L777" s="259"/>
      <c r="M777" s="260"/>
      <c r="N777" s="261"/>
      <c r="O777" s="261"/>
      <c r="P777" s="261"/>
      <c r="Q777" s="261"/>
      <c r="R777" s="261"/>
      <c r="S777" s="261"/>
      <c r="T777" s="262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63" t="s">
        <v>174</v>
      </c>
      <c r="AU777" s="263" t="s">
        <v>81</v>
      </c>
      <c r="AV777" s="14" t="s">
        <v>83</v>
      </c>
      <c r="AW777" s="14" t="s">
        <v>30</v>
      </c>
      <c r="AX777" s="14" t="s">
        <v>73</v>
      </c>
      <c r="AY777" s="263" t="s">
        <v>117</v>
      </c>
    </row>
    <row r="778" s="13" customFormat="1">
      <c r="A778" s="13"/>
      <c r="B778" s="243"/>
      <c r="C778" s="244"/>
      <c r="D778" s="233" t="s">
        <v>174</v>
      </c>
      <c r="E778" s="245" t="s">
        <v>1</v>
      </c>
      <c r="F778" s="246" t="s">
        <v>355</v>
      </c>
      <c r="G778" s="244"/>
      <c r="H778" s="245" t="s">
        <v>1</v>
      </c>
      <c r="I778" s="247"/>
      <c r="J778" s="244"/>
      <c r="K778" s="244"/>
      <c r="L778" s="248"/>
      <c r="M778" s="249"/>
      <c r="N778" s="250"/>
      <c r="O778" s="250"/>
      <c r="P778" s="250"/>
      <c r="Q778" s="250"/>
      <c r="R778" s="250"/>
      <c r="S778" s="250"/>
      <c r="T778" s="251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52" t="s">
        <v>174</v>
      </c>
      <c r="AU778" s="252" t="s">
        <v>81</v>
      </c>
      <c r="AV778" s="13" t="s">
        <v>81</v>
      </c>
      <c r="AW778" s="13" t="s">
        <v>30</v>
      </c>
      <c r="AX778" s="13" t="s">
        <v>73</v>
      </c>
      <c r="AY778" s="252" t="s">
        <v>117</v>
      </c>
    </row>
    <row r="779" s="14" customFormat="1">
      <c r="A779" s="14"/>
      <c r="B779" s="253"/>
      <c r="C779" s="254"/>
      <c r="D779" s="233" t="s">
        <v>174</v>
      </c>
      <c r="E779" s="255" t="s">
        <v>1</v>
      </c>
      <c r="F779" s="256" t="s">
        <v>559</v>
      </c>
      <c r="G779" s="254"/>
      <c r="H779" s="257">
        <v>90.400000000000006</v>
      </c>
      <c r="I779" s="258"/>
      <c r="J779" s="254"/>
      <c r="K779" s="254"/>
      <c r="L779" s="259"/>
      <c r="M779" s="260"/>
      <c r="N779" s="261"/>
      <c r="O779" s="261"/>
      <c r="P779" s="261"/>
      <c r="Q779" s="261"/>
      <c r="R779" s="261"/>
      <c r="S779" s="261"/>
      <c r="T779" s="262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63" t="s">
        <v>174</v>
      </c>
      <c r="AU779" s="263" t="s">
        <v>81</v>
      </c>
      <c r="AV779" s="14" t="s">
        <v>83</v>
      </c>
      <c r="AW779" s="14" t="s">
        <v>30</v>
      </c>
      <c r="AX779" s="14" t="s">
        <v>73</v>
      </c>
      <c r="AY779" s="263" t="s">
        <v>117</v>
      </c>
    </row>
    <row r="780" s="15" customFormat="1">
      <c r="A780" s="15"/>
      <c r="B780" s="264"/>
      <c r="C780" s="265"/>
      <c r="D780" s="233" t="s">
        <v>174</v>
      </c>
      <c r="E780" s="266" t="s">
        <v>1</v>
      </c>
      <c r="F780" s="267" t="s">
        <v>179</v>
      </c>
      <c r="G780" s="265"/>
      <c r="H780" s="268">
        <v>318.98000000000002</v>
      </c>
      <c r="I780" s="269"/>
      <c r="J780" s="265"/>
      <c r="K780" s="265"/>
      <c r="L780" s="270"/>
      <c r="M780" s="271"/>
      <c r="N780" s="272"/>
      <c r="O780" s="272"/>
      <c r="P780" s="272"/>
      <c r="Q780" s="272"/>
      <c r="R780" s="272"/>
      <c r="S780" s="272"/>
      <c r="T780" s="273"/>
      <c r="U780" s="15"/>
      <c r="V780" s="15"/>
      <c r="W780" s="15"/>
      <c r="X780" s="15"/>
      <c r="Y780" s="15"/>
      <c r="Z780" s="15"/>
      <c r="AA780" s="15"/>
      <c r="AB780" s="15"/>
      <c r="AC780" s="15"/>
      <c r="AD780" s="15"/>
      <c r="AE780" s="15"/>
      <c r="AT780" s="274" t="s">
        <v>174</v>
      </c>
      <c r="AU780" s="274" t="s">
        <v>81</v>
      </c>
      <c r="AV780" s="15" t="s">
        <v>124</v>
      </c>
      <c r="AW780" s="15" t="s">
        <v>30</v>
      </c>
      <c r="AX780" s="15" t="s">
        <v>81</v>
      </c>
      <c r="AY780" s="274" t="s">
        <v>117</v>
      </c>
    </row>
    <row r="781" s="2" customFormat="1" ht="24.15" customHeight="1">
      <c r="A781" s="38"/>
      <c r="B781" s="39"/>
      <c r="C781" s="219" t="s">
        <v>519</v>
      </c>
      <c r="D781" s="219" t="s">
        <v>120</v>
      </c>
      <c r="E781" s="220" t="s">
        <v>837</v>
      </c>
      <c r="F781" s="221" t="s">
        <v>838</v>
      </c>
      <c r="G781" s="222" t="s">
        <v>144</v>
      </c>
      <c r="H781" s="238"/>
      <c r="I781" s="224"/>
      <c r="J781" s="225">
        <f>ROUND(I781*H781,2)</f>
        <v>0</v>
      </c>
      <c r="K781" s="226"/>
      <c r="L781" s="44"/>
      <c r="M781" s="227" t="s">
        <v>1</v>
      </c>
      <c r="N781" s="228" t="s">
        <v>38</v>
      </c>
      <c r="O781" s="91"/>
      <c r="P781" s="229">
        <f>O781*H781</f>
        <v>0</v>
      </c>
      <c r="Q781" s="229">
        <v>0</v>
      </c>
      <c r="R781" s="229">
        <f>Q781*H781</f>
        <v>0</v>
      </c>
      <c r="S781" s="229">
        <v>0</v>
      </c>
      <c r="T781" s="230">
        <f>S781*H781</f>
        <v>0</v>
      </c>
      <c r="U781" s="38"/>
      <c r="V781" s="38"/>
      <c r="W781" s="38"/>
      <c r="X781" s="38"/>
      <c r="Y781" s="38"/>
      <c r="Z781" s="38"/>
      <c r="AA781" s="38"/>
      <c r="AB781" s="38"/>
      <c r="AC781" s="38"/>
      <c r="AD781" s="38"/>
      <c r="AE781" s="38"/>
      <c r="AR781" s="231" t="s">
        <v>124</v>
      </c>
      <c r="AT781" s="231" t="s">
        <v>120</v>
      </c>
      <c r="AU781" s="231" t="s">
        <v>81</v>
      </c>
      <c r="AY781" s="17" t="s">
        <v>117</v>
      </c>
      <c r="BE781" s="232">
        <f>IF(N781="základní",J781,0)</f>
        <v>0</v>
      </c>
      <c r="BF781" s="232">
        <f>IF(N781="snížená",J781,0)</f>
        <v>0</v>
      </c>
      <c r="BG781" s="232">
        <f>IF(N781="zákl. přenesená",J781,0)</f>
        <v>0</v>
      </c>
      <c r="BH781" s="232">
        <f>IF(N781="sníž. přenesená",J781,0)</f>
        <v>0</v>
      </c>
      <c r="BI781" s="232">
        <f>IF(N781="nulová",J781,0)</f>
        <v>0</v>
      </c>
      <c r="BJ781" s="17" t="s">
        <v>81</v>
      </c>
      <c r="BK781" s="232">
        <f>ROUND(I781*H781,2)</f>
        <v>0</v>
      </c>
      <c r="BL781" s="17" t="s">
        <v>124</v>
      </c>
      <c r="BM781" s="231" t="s">
        <v>839</v>
      </c>
    </row>
    <row r="782" s="2" customFormat="1">
      <c r="A782" s="38"/>
      <c r="B782" s="39"/>
      <c r="C782" s="40"/>
      <c r="D782" s="233" t="s">
        <v>125</v>
      </c>
      <c r="E782" s="40"/>
      <c r="F782" s="234" t="s">
        <v>838</v>
      </c>
      <c r="G782" s="40"/>
      <c r="H782" s="40"/>
      <c r="I782" s="235"/>
      <c r="J782" s="40"/>
      <c r="K782" s="40"/>
      <c r="L782" s="44"/>
      <c r="M782" s="236"/>
      <c r="N782" s="237"/>
      <c r="O782" s="91"/>
      <c r="P782" s="91"/>
      <c r="Q782" s="91"/>
      <c r="R782" s="91"/>
      <c r="S782" s="91"/>
      <c r="T782" s="92"/>
      <c r="U782" s="38"/>
      <c r="V782" s="38"/>
      <c r="W782" s="38"/>
      <c r="X782" s="38"/>
      <c r="Y782" s="38"/>
      <c r="Z782" s="38"/>
      <c r="AA782" s="38"/>
      <c r="AB782" s="38"/>
      <c r="AC782" s="38"/>
      <c r="AD782" s="38"/>
      <c r="AE782" s="38"/>
      <c r="AT782" s="17" t="s">
        <v>125</v>
      </c>
      <c r="AU782" s="17" t="s">
        <v>81</v>
      </c>
    </row>
    <row r="783" s="12" customFormat="1" ht="25.92" customHeight="1">
      <c r="A783" s="12"/>
      <c r="B783" s="203"/>
      <c r="C783" s="204"/>
      <c r="D783" s="205" t="s">
        <v>72</v>
      </c>
      <c r="E783" s="206" t="s">
        <v>137</v>
      </c>
      <c r="F783" s="206" t="s">
        <v>840</v>
      </c>
      <c r="G783" s="204"/>
      <c r="H783" s="204"/>
      <c r="I783" s="207"/>
      <c r="J783" s="208">
        <f>BK783</f>
        <v>0</v>
      </c>
      <c r="K783" s="204"/>
      <c r="L783" s="209"/>
      <c r="M783" s="210"/>
      <c r="N783" s="211"/>
      <c r="O783" s="211"/>
      <c r="P783" s="212">
        <f>SUM(P784:P805)</f>
        <v>0</v>
      </c>
      <c r="Q783" s="211"/>
      <c r="R783" s="212">
        <f>SUM(R784:R805)</f>
        <v>0</v>
      </c>
      <c r="S783" s="211"/>
      <c r="T783" s="213">
        <f>SUM(T784:T805)</f>
        <v>0</v>
      </c>
      <c r="U783" s="12"/>
      <c r="V783" s="12"/>
      <c r="W783" s="12"/>
      <c r="X783" s="12"/>
      <c r="Y783" s="12"/>
      <c r="Z783" s="12"/>
      <c r="AA783" s="12"/>
      <c r="AB783" s="12"/>
      <c r="AC783" s="12"/>
      <c r="AD783" s="12"/>
      <c r="AE783" s="12"/>
      <c r="AR783" s="214" t="s">
        <v>81</v>
      </c>
      <c r="AT783" s="215" t="s">
        <v>72</v>
      </c>
      <c r="AU783" s="215" t="s">
        <v>73</v>
      </c>
      <c r="AY783" s="214" t="s">
        <v>117</v>
      </c>
      <c r="BK783" s="216">
        <f>SUM(BK784:BK805)</f>
        <v>0</v>
      </c>
    </row>
    <row r="784" s="2" customFormat="1" ht="37.8" customHeight="1">
      <c r="A784" s="38"/>
      <c r="B784" s="39"/>
      <c r="C784" s="219" t="s">
        <v>841</v>
      </c>
      <c r="D784" s="219" t="s">
        <v>120</v>
      </c>
      <c r="E784" s="220" t="s">
        <v>842</v>
      </c>
      <c r="F784" s="221" t="s">
        <v>843</v>
      </c>
      <c r="G784" s="222" t="s">
        <v>182</v>
      </c>
      <c r="H784" s="223">
        <v>8.3000000000000007</v>
      </c>
      <c r="I784" s="224"/>
      <c r="J784" s="225">
        <f>ROUND(I784*H784,2)</f>
        <v>0</v>
      </c>
      <c r="K784" s="226"/>
      <c r="L784" s="44"/>
      <c r="M784" s="227" t="s">
        <v>1</v>
      </c>
      <c r="N784" s="228" t="s">
        <v>38</v>
      </c>
      <c r="O784" s="91"/>
      <c r="P784" s="229">
        <f>O784*H784</f>
        <v>0</v>
      </c>
      <c r="Q784" s="229">
        <v>0</v>
      </c>
      <c r="R784" s="229">
        <f>Q784*H784</f>
        <v>0</v>
      </c>
      <c r="S784" s="229">
        <v>0</v>
      </c>
      <c r="T784" s="230">
        <f>S784*H784</f>
        <v>0</v>
      </c>
      <c r="U784" s="38"/>
      <c r="V784" s="38"/>
      <c r="W784" s="38"/>
      <c r="X784" s="38"/>
      <c r="Y784" s="38"/>
      <c r="Z784" s="38"/>
      <c r="AA784" s="38"/>
      <c r="AB784" s="38"/>
      <c r="AC784" s="38"/>
      <c r="AD784" s="38"/>
      <c r="AE784" s="38"/>
      <c r="AR784" s="231" t="s">
        <v>124</v>
      </c>
      <c r="AT784" s="231" t="s">
        <v>120</v>
      </c>
      <c r="AU784" s="231" t="s">
        <v>81</v>
      </c>
      <c r="AY784" s="17" t="s">
        <v>117</v>
      </c>
      <c r="BE784" s="232">
        <f>IF(N784="základní",J784,0)</f>
        <v>0</v>
      </c>
      <c r="BF784" s="232">
        <f>IF(N784="snížená",J784,0)</f>
        <v>0</v>
      </c>
      <c r="BG784" s="232">
        <f>IF(N784="zákl. přenesená",J784,0)</f>
        <v>0</v>
      </c>
      <c r="BH784" s="232">
        <f>IF(N784="sníž. přenesená",J784,0)</f>
        <v>0</v>
      </c>
      <c r="BI784" s="232">
        <f>IF(N784="nulová",J784,0)</f>
        <v>0</v>
      </c>
      <c r="BJ784" s="17" t="s">
        <v>81</v>
      </c>
      <c r="BK784" s="232">
        <f>ROUND(I784*H784,2)</f>
        <v>0</v>
      </c>
      <c r="BL784" s="17" t="s">
        <v>124</v>
      </c>
      <c r="BM784" s="231" t="s">
        <v>844</v>
      </c>
    </row>
    <row r="785" s="2" customFormat="1">
      <c r="A785" s="38"/>
      <c r="B785" s="39"/>
      <c r="C785" s="40"/>
      <c r="D785" s="233" t="s">
        <v>125</v>
      </c>
      <c r="E785" s="40"/>
      <c r="F785" s="234" t="s">
        <v>843</v>
      </c>
      <c r="G785" s="40"/>
      <c r="H785" s="40"/>
      <c r="I785" s="235"/>
      <c r="J785" s="40"/>
      <c r="K785" s="40"/>
      <c r="L785" s="44"/>
      <c r="M785" s="236"/>
      <c r="N785" s="237"/>
      <c r="O785" s="91"/>
      <c r="P785" s="91"/>
      <c r="Q785" s="91"/>
      <c r="R785" s="91"/>
      <c r="S785" s="91"/>
      <c r="T785" s="92"/>
      <c r="U785" s="38"/>
      <c r="V785" s="38"/>
      <c r="W785" s="38"/>
      <c r="X785" s="38"/>
      <c r="Y785" s="38"/>
      <c r="Z785" s="38"/>
      <c r="AA785" s="38"/>
      <c r="AB785" s="38"/>
      <c r="AC785" s="38"/>
      <c r="AD785" s="38"/>
      <c r="AE785" s="38"/>
      <c r="AT785" s="17" t="s">
        <v>125</v>
      </c>
      <c r="AU785" s="17" t="s">
        <v>81</v>
      </c>
    </row>
    <row r="786" s="13" customFormat="1">
      <c r="A786" s="13"/>
      <c r="B786" s="243"/>
      <c r="C786" s="244"/>
      <c r="D786" s="233" t="s">
        <v>174</v>
      </c>
      <c r="E786" s="245" t="s">
        <v>1</v>
      </c>
      <c r="F786" s="246" t="s">
        <v>845</v>
      </c>
      <c r="G786" s="244"/>
      <c r="H786" s="245" t="s">
        <v>1</v>
      </c>
      <c r="I786" s="247"/>
      <c r="J786" s="244"/>
      <c r="K786" s="244"/>
      <c r="L786" s="248"/>
      <c r="M786" s="249"/>
      <c r="N786" s="250"/>
      <c r="O786" s="250"/>
      <c r="P786" s="250"/>
      <c r="Q786" s="250"/>
      <c r="R786" s="250"/>
      <c r="S786" s="250"/>
      <c r="T786" s="251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52" t="s">
        <v>174</v>
      </c>
      <c r="AU786" s="252" t="s">
        <v>81</v>
      </c>
      <c r="AV786" s="13" t="s">
        <v>81</v>
      </c>
      <c r="AW786" s="13" t="s">
        <v>30</v>
      </c>
      <c r="AX786" s="13" t="s">
        <v>73</v>
      </c>
      <c r="AY786" s="252" t="s">
        <v>117</v>
      </c>
    </row>
    <row r="787" s="14" customFormat="1">
      <c r="A787" s="14"/>
      <c r="B787" s="253"/>
      <c r="C787" s="254"/>
      <c r="D787" s="233" t="s">
        <v>174</v>
      </c>
      <c r="E787" s="255" t="s">
        <v>1</v>
      </c>
      <c r="F787" s="256" t="s">
        <v>846</v>
      </c>
      <c r="G787" s="254"/>
      <c r="H787" s="257">
        <v>0.56000000000000005</v>
      </c>
      <c r="I787" s="258"/>
      <c r="J787" s="254"/>
      <c r="K787" s="254"/>
      <c r="L787" s="259"/>
      <c r="M787" s="260"/>
      <c r="N787" s="261"/>
      <c r="O787" s="261"/>
      <c r="P787" s="261"/>
      <c r="Q787" s="261"/>
      <c r="R787" s="261"/>
      <c r="S787" s="261"/>
      <c r="T787" s="262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63" t="s">
        <v>174</v>
      </c>
      <c r="AU787" s="263" t="s">
        <v>81</v>
      </c>
      <c r="AV787" s="14" t="s">
        <v>83</v>
      </c>
      <c r="AW787" s="14" t="s">
        <v>30</v>
      </c>
      <c r="AX787" s="14" t="s">
        <v>73</v>
      </c>
      <c r="AY787" s="263" t="s">
        <v>117</v>
      </c>
    </row>
    <row r="788" s="14" customFormat="1">
      <c r="A788" s="14"/>
      <c r="B788" s="253"/>
      <c r="C788" s="254"/>
      <c r="D788" s="233" t="s">
        <v>174</v>
      </c>
      <c r="E788" s="255" t="s">
        <v>1</v>
      </c>
      <c r="F788" s="256" t="s">
        <v>847</v>
      </c>
      <c r="G788" s="254"/>
      <c r="H788" s="257">
        <v>2.52</v>
      </c>
      <c r="I788" s="258"/>
      <c r="J788" s="254"/>
      <c r="K788" s="254"/>
      <c r="L788" s="259"/>
      <c r="M788" s="260"/>
      <c r="N788" s="261"/>
      <c r="O788" s="261"/>
      <c r="P788" s="261"/>
      <c r="Q788" s="261"/>
      <c r="R788" s="261"/>
      <c r="S788" s="261"/>
      <c r="T788" s="262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63" t="s">
        <v>174</v>
      </c>
      <c r="AU788" s="263" t="s">
        <v>81</v>
      </c>
      <c r="AV788" s="14" t="s">
        <v>83</v>
      </c>
      <c r="AW788" s="14" t="s">
        <v>30</v>
      </c>
      <c r="AX788" s="14" t="s">
        <v>73</v>
      </c>
      <c r="AY788" s="263" t="s">
        <v>117</v>
      </c>
    </row>
    <row r="789" s="14" customFormat="1">
      <c r="A789" s="14"/>
      <c r="B789" s="253"/>
      <c r="C789" s="254"/>
      <c r="D789" s="233" t="s">
        <v>174</v>
      </c>
      <c r="E789" s="255" t="s">
        <v>1</v>
      </c>
      <c r="F789" s="256" t="s">
        <v>848</v>
      </c>
      <c r="G789" s="254"/>
      <c r="H789" s="257">
        <v>2.1000000000000001</v>
      </c>
      <c r="I789" s="258"/>
      <c r="J789" s="254"/>
      <c r="K789" s="254"/>
      <c r="L789" s="259"/>
      <c r="M789" s="260"/>
      <c r="N789" s="261"/>
      <c r="O789" s="261"/>
      <c r="P789" s="261"/>
      <c r="Q789" s="261"/>
      <c r="R789" s="261"/>
      <c r="S789" s="261"/>
      <c r="T789" s="262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63" t="s">
        <v>174</v>
      </c>
      <c r="AU789" s="263" t="s">
        <v>81</v>
      </c>
      <c r="AV789" s="14" t="s">
        <v>83</v>
      </c>
      <c r="AW789" s="14" t="s">
        <v>30</v>
      </c>
      <c r="AX789" s="14" t="s">
        <v>73</v>
      </c>
      <c r="AY789" s="263" t="s">
        <v>117</v>
      </c>
    </row>
    <row r="790" s="14" customFormat="1">
      <c r="A790" s="14"/>
      <c r="B790" s="253"/>
      <c r="C790" s="254"/>
      <c r="D790" s="233" t="s">
        <v>174</v>
      </c>
      <c r="E790" s="255" t="s">
        <v>1</v>
      </c>
      <c r="F790" s="256" t="s">
        <v>849</v>
      </c>
      <c r="G790" s="254"/>
      <c r="H790" s="257">
        <v>2.52</v>
      </c>
      <c r="I790" s="258"/>
      <c r="J790" s="254"/>
      <c r="K790" s="254"/>
      <c r="L790" s="259"/>
      <c r="M790" s="260"/>
      <c r="N790" s="261"/>
      <c r="O790" s="261"/>
      <c r="P790" s="261"/>
      <c r="Q790" s="261"/>
      <c r="R790" s="261"/>
      <c r="S790" s="261"/>
      <c r="T790" s="262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63" t="s">
        <v>174</v>
      </c>
      <c r="AU790" s="263" t="s">
        <v>81</v>
      </c>
      <c r="AV790" s="14" t="s">
        <v>83</v>
      </c>
      <c r="AW790" s="14" t="s">
        <v>30</v>
      </c>
      <c r="AX790" s="14" t="s">
        <v>73</v>
      </c>
      <c r="AY790" s="263" t="s">
        <v>117</v>
      </c>
    </row>
    <row r="791" s="13" customFormat="1">
      <c r="A791" s="13"/>
      <c r="B791" s="243"/>
      <c r="C791" s="244"/>
      <c r="D791" s="233" t="s">
        <v>174</v>
      </c>
      <c r="E791" s="245" t="s">
        <v>1</v>
      </c>
      <c r="F791" s="246" t="s">
        <v>850</v>
      </c>
      <c r="G791" s="244"/>
      <c r="H791" s="245" t="s">
        <v>1</v>
      </c>
      <c r="I791" s="247"/>
      <c r="J791" s="244"/>
      <c r="K791" s="244"/>
      <c r="L791" s="248"/>
      <c r="M791" s="249"/>
      <c r="N791" s="250"/>
      <c r="O791" s="250"/>
      <c r="P791" s="250"/>
      <c r="Q791" s="250"/>
      <c r="R791" s="250"/>
      <c r="S791" s="250"/>
      <c r="T791" s="251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52" t="s">
        <v>174</v>
      </c>
      <c r="AU791" s="252" t="s">
        <v>81</v>
      </c>
      <c r="AV791" s="13" t="s">
        <v>81</v>
      </c>
      <c r="AW791" s="13" t="s">
        <v>30</v>
      </c>
      <c r="AX791" s="13" t="s">
        <v>73</v>
      </c>
      <c r="AY791" s="252" t="s">
        <v>117</v>
      </c>
    </row>
    <row r="792" s="14" customFormat="1">
      <c r="A792" s="14"/>
      <c r="B792" s="253"/>
      <c r="C792" s="254"/>
      <c r="D792" s="233" t="s">
        <v>174</v>
      </c>
      <c r="E792" s="255" t="s">
        <v>1</v>
      </c>
      <c r="F792" s="256" t="s">
        <v>851</v>
      </c>
      <c r="G792" s="254"/>
      <c r="H792" s="257">
        <v>0.59999999999999998</v>
      </c>
      <c r="I792" s="258"/>
      <c r="J792" s="254"/>
      <c r="K792" s="254"/>
      <c r="L792" s="259"/>
      <c r="M792" s="260"/>
      <c r="N792" s="261"/>
      <c r="O792" s="261"/>
      <c r="P792" s="261"/>
      <c r="Q792" s="261"/>
      <c r="R792" s="261"/>
      <c r="S792" s="261"/>
      <c r="T792" s="262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63" t="s">
        <v>174</v>
      </c>
      <c r="AU792" s="263" t="s">
        <v>81</v>
      </c>
      <c r="AV792" s="14" t="s">
        <v>83</v>
      </c>
      <c r="AW792" s="14" t="s">
        <v>30</v>
      </c>
      <c r="AX792" s="14" t="s">
        <v>73</v>
      </c>
      <c r="AY792" s="263" t="s">
        <v>117</v>
      </c>
    </row>
    <row r="793" s="15" customFormat="1">
      <c r="A793" s="15"/>
      <c r="B793" s="264"/>
      <c r="C793" s="265"/>
      <c r="D793" s="233" t="s">
        <v>174</v>
      </c>
      <c r="E793" s="266" t="s">
        <v>1</v>
      </c>
      <c r="F793" s="267" t="s">
        <v>179</v>
      </c>
      <c r="G793" s="265"/>
      <c r="H793" s="268">
        <v>8.2999999999999989</v>
      </c>
      <c r="I793" s="269"/>
      <c r="J793" s="265"/>
      <c r="K793" s="265"/>
      <c r="L793" s="270"/>
      <c r="M793" s="271"/>
      <c r="N793" s="272"/>
      <c r="O793" s="272"/>
      <c r="P793" s="272"/>
      <c r="Q793" s="272"/>
      <c r="R793" s="272"/>
      <c r="S793" s="272"/>
      <c r="T793" s="273"/>
      <c r="U793" s="15"/>
      <c r="V793" s="15"/>
      <c r="W793" s="15"/>
      <c r="X793" s="15"/>
      <c r="Y793" s="15"/>
      <c r="Z793" s="15"/>
      <c r="AA793" s="15"/>
      <c r="AB793" s="15"/>
      <c r="AC793" s="15"/>
      <c r="AD793" s="15"/>
      <c r="AE793" s="15"/>
      <c r="AT793" s="274" t="s">
        <v>174</v>
      </c>
      <c r="AU793" s="274" t="s">
        <v>81</v>
      </c>
      <c r="AV793" s="15" t="s">
        <v>124</v>
      </c>
      <c r="AW793" s="15" t="s">
        <v>30</v>
      </c>
      <c r="AX793" s="15" t="s">
        <v>81</v>
      </c>
      <c r="AY793" s="274" t="s">
        <v>117</v>
      </c>
    </row>
    <row r="794" s="2" customFormat="1" ht="14.4" customHeight="1">
      <c r="A794" s="38"/>
      <c r="B794" s="39"/>
      <c r="C794" s="275" t="s">
        <v>522</v>
      </c>
      <c r="D794" s="275" t="s">
        <v>208</v>
      </c>
      <c r="E794" s="276" t="s">
        <v>852</v>
      </c>
      <c r="F794" s="277" t="s">
        <v>853</v>
      </c>
      <c r="G794" s="278" t="s">
        <v>182</v>
      </c>
      <c r="H794" s="279">
        <v>8.4700000000000006</v>
      </c>
      <c r="I794" s="280"/>
      <c r="J794" s="281">
        <f>ROUND(I794*H794,2)</f>
        <v>0</v>
      </c>
      <c r="K794" s="282"/>
      <c r="L794" s="283"/>
      <c r="M794" s="284" t="s">
        <v>1</v>
      </c>
      <c r="N794" s="285" t="s">
        <v>38</v>
      </c>
      <c r="O794" s="91"/>
      <c r="P794" s="229">
        <f>O794*H794</f>
        <v>0</v>
      </c>
      <c r="Q794" s="229">
        <v>0</v>
      </c>
      <c r="R794" s="229">
        <f>Q794*H794</f>
        <v>0</v>
      </c>
      <c r="S794" s="229">
        <v>0</v>
      </c>
      <c r="T794" s="230">
        <f>S794*H794</f>
        <v>0</v>
      </c>
      <c r="U794" s="38"/>
      <c r="V794" s="38"/>
      <c r="W794" s="38"/>
      <c r="X794" s="38"/>
      <c r="Y794" s="38"/>
      <c r="Z794" s="38"/>
      <c r="AA794" s="38"/>
      <c r="AB794" s="38"/>
      <c r="AC794" s="38"/>
      <c r="AD794" s="38"/>
      <c r="AE794" s="38"/>
      <c r="AR794" s="231" t="s">
        <v>136</v>
      </c>
      <c r="AT794" s="231" t="s">
        <v>208</v>
      </c>
      <c r="AU794" s="231" t="s">
        <v>81</v>
      </c>
      <c r="AY794" s="17" t="s">
        <v>117</v>
      </c>
      <c r="BE794" s="232">
        <f>IF(N794="základní",J794,0)</f>
        <v>0</v>
      </c>
      <c r="BF794" s="232">
        <f>IF(N794="snížená",J794,0)</f>
        <v>0</v>
      </c>
      <c r="BG794" s="232">
        <f>IF(N794="zákl. přenesená",J794,0)</f>
        <v>0</v>
      </c>
      <c r="BH794" s="232">
        <f>IF(N794="sníž. přenesená",J794,0)</f>
        <v>0</v>
      </c>
      <c r="BI794" s="232">
        <f>IF(N794="nulová",J794,0)</f>
        <v>0</v>
      </c>
      <c r="BJ794" s="17" t="s">
        <v>81</v>
      </c>
      <c r="BK794" s="232">
        <f>ROUND(I794*H794,2)</f>
        <v>0</v>
      </c>
      <c r="BL794" s="17" t="s">
        <v>124</v>
      </c>
      <c r="BM794" s="231" t="s">
        <v>854</v>
      </c>
    </row>
    <row r="795" s="2" customFormat="1">
      <c r="A795" s="38"/>
      <c r="B795" s="39"/>
      <c r="C795" s="40"/>
      <c r="D795" s="233" t="s">
        <v>125</v>
      </c>
      <c r="E795" s="40"/>
      <c r="F795" s="234" t="s">
        <v>853</v>
      </c>
      <c r="G795" s="40"/>
      <c r="H795" s="40"/>
      <c r="I795" s="235"/>
      <c r="J795" s="40"/>
      <c r="K795" s="40"/>
      <c r="L795" s="44"/>
      <c r="M795" s="236"/>
      <c r="N795" s="237"/>
      <c r="O795" s="91"/>
      <c r="P795" s="91"/>
      <c r="Q795" s="91"/>
      <c r="R795" s="91"/>
      <c r="S795" s="91"/>
      <c r="T795" s="92"/>
      <c r="U795" s="38"/>
      <c r="V795" s="38"/>
      <c r="W795" s="38"/>
      <c r="X795" s="38"/>
      <c r="Y795" s="38"/>
      <c r="Z795" s="38"/>
      <c r="AA795" s="38"/>
      <c r="AB795" s="38"/>
      <c r="AC795" s="38"/>
      <c r="AD795" s="38"/>
      <c r="AE795" s="38"/>
      <c r="AT795" s="17" t="s">
        <v>125</v>
      </c>
      <c r="AU795" s="17" t="s">
        <v>81</v>
      </c>
    </row>
    <row r="796" s="13" customFormat="1">
      <c r="A796" s="13"/>
      <c r="B796" s="243"/>
      <c r="C796" s="244"/>
      <c r="D796" s="233" t="s">
        <v>174</v>
      </c>
      <c r="E796" s="245" t="s">
        <v>1</v>
      </c>
      <c r="F796" s="246" t="s">
        <v>845</v>
      </c>
      <c r="G796" s="244"/>
      <c r="H796" s="245" t="s">
        <v>1</v>
      </c>
      <c r="I796" s="247"/>
      <c r="J796" s="244"/>
      <c r="K796" s="244"/>
      <c r="L796" s="248"/>
      <c r="M796" s="249"/>
      <c r="N796" s="250"/>
      <c r="O796" s="250"/>
      <c r="P796" s="250"/>
      <c r="Q796" s="250"/>
      <c r="R796" s="250"/>
      <c r="S796" s="250"/>
      <c r="T796" s="251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52" t="s">
        <v>174</v>
      </c>
      <c r="AU796" s="252" t="s">
        <v>81</v>
      </c>
      <c r="AV796" s="13" t="s">
        <v>81</v>
      </c>
      <c r="AW796" s="13" t="s">
        <v>30</v>
      </c>
      <c r="AX796" s="13" t="s">
        <v>73</v>
      </c>
      <c r="AY796" s="252" t="s">
        <v>117</v>
      </c>
    </row>
    <row r="797" s="14" customFormat="1">
      <c r="A797" s="14"/>
      <c r="B797" s="253"/>
      <c r="C797" s="254"/>
      <c r="D797" s="233" t="s">
        <v>174</v>
      </c>
      <c r="E797" s="255" t="s">
        <v>1</v>
      </c>
      <c r="F797" s="256" t="s">
        <v>855</v>
      </c>
      <c r="G797" s="254"/>
      <c r="H797" s="257">
        <v>8.4700000000000006</v>
      </c>
      <c r="I797" s="258"/>
      <c r="J797" s="254"/>
      <c r="K797" s="254"/>
      <c r="L797" s="259"/>
      <c r="M797" s="260"/>
      <c r="N797" s="261"/>
      <c r="O797" s="261"/>
      <c r="P797" s="261"/>
      <c r="Q797" s="261"/>
      <c r="R797" s="261"/>
      <c r="S797" s="261"/>
      <c r="T797" s="262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63" t="s">
        <v>174</v>
      </c>
      <c r="AU797" s="263" t="s">
        <v>81</v>
      </c>
      <c r="AV797" s="14" t="s">
        <v>83</v>
      </c>
      <c r="AW797" s="14" t="s">
        <v>30</v>
      </c>
      <c r="AX797" s="14" t="s">
        <v>73</v>
      </c>
      <c r="AY797" s="263" t="s">
        <v>117</v>
      </c>
    </row>
    <row r="798" s="15" customFormat="1">
      <c r="A798" s="15"/>
      <c r="B798" s="264"/>
      <c r="C798" s="265"/>
      <c r="D798" s="233" t="s">
        <v>174</v>
      </c>
      <c r="E798" s="266" t="s">
        <v>1</v>
      </c>
      <c r="F798" s="267" t="s">
        <v>179</v>
      </c>
      <c r="G798" s="265"/>
      <c r="H798" s="268">
        <v>8.4700000000000006</v>
      </c>
      <c r="I798" s="269"/>
      <c r="J798" s="265"/>
      <c r="K798" s="265"/>
      <c r="L798" s="270"/>
      <c r="M798" s="271"/>
      <c r="N798" s="272"/>
      <c r="O798" s="272"/>
      <c r="P798" s="272"/>
      <c r="Q798" s="272"/>
      <c r="R798" s="272"/>
      <c r="S798" s="272"/>
      <c r="T798" s="273"/>
      <c r="U798" s="15"/>
      <c r="V798" s="15"/>
      <c r="W798" s="15"/>
      <c r="X798" s="15"/>
      <c r="Y798" s="15"/>
      <c r="Z798" s="15"/>
      <c r="AA798" s="15"/>
      <c r="AB798" s="15"/>
      <c r="AC798" s="15"/>
      <c r="AD798" s="15"/>
      <c r="AE798" s="15"/>
      <c r="AT798" s="274" t="s">
        <v>174</v>
      </c>
      <c r="AU798" s="274" t="s">
        <v>81</v>
      </c>
      <c r="AV798" s="15" t="s">
        <v>124</v>
      </c>
      <c r="AW798" s="15" t="s">
        <v>30</v>
      </c>
      <c r="AX798" s="15" t="s">
        <v>81</v>
      </c>
      <c r="AY798" s="274" t="s">
        <v>117</v>
      </c>
    </row>
    <row r="799" s="2" customFormat="1" ht="14.4" customHeight="1">
      <c r="A799" s="38"/>
      <c r="B799" s="39"/>
      <c r="C799" s="275" t="s">
        <v>856</v>
      </c>
      <c r="D799" s="275" t="s">
        <v>208</v>
      </c>
      <c r="E799" s="276" t="s">
        <v>857</v>
      </c>
      <c r="F799" s="277" t="s">
        <v>858</v>
      </c>
      <c r="G799" s="278" t="s">
        <v>182</v>
      </c>
      <c r="H799" s="279">
        <v>0.66000000000000003</v>
      </c>
      <c r="I799" s="280"/>
      <c r="J799" s="281">
        <f>ROUND(I799*H799,2)</f>
        <v>0</v>
      </c>
      <c r="K799" s="282"/>
      <c r="L799" s="283"/>
      <c r="M799" s="284" t="s">
        <v>1</v>
      </c>
      <c r="N799" s="285" t="s">
        <v>38</v>
      </c>
      <c r="O799" s="91"/>
      <c r="P799" s="229">
        <f>O799*H799</f>
        <v>0</v>
      </c>
      <c r="Q799" s="229">
        <v>0</v>
      </c>
      <c r="R799" s="229">
        <f>Q799*H799</f>
        <v>0</v>
      </c>
      <c r="S799" s="229">
        <v>0</v>
      </c>
      <c r="T799" s="230">
        <f>S799*H799</f>
        <v>0</v>
      </c>
      <c r="U799" s="38"/>
      <c r="V799" s="38"/>
      <c r="W799" s="38"/>
      <c r="X799" s="38"/>
      <c r="Y799" s="38"/>
      <c r="Z799" s="38"/>
      <c r="AA799" s="38"/>
      <c r="AB799" s="38"/>
      <c r="AC799" s="38"/>
      <c r="AD799" s="38"/>
      <c r="AE799" s="38"/>
      <c r="AR799" s="231" t="s">
        <v>136</v>
      </c>
      <c r="AT799" s="231" t="s">
        <v>208</v>
      </c>
      <c r="AU799" s="231" t="s">
        <v>81</v>
      </c>
      <c r="AY799" s="17" t="s">
        <v>117</v>
      </c>
      <c r="BE799" s="232">
        <f>IF(N799="základní",J799,0)</f>
        <v>0</v>
      </c>
      <c r="BF799" s="232">
        <f>IF(N799="snížená",J799,0)</f>
        <v>0</v>
      </c>
      <c r="BG799" s="232">
        <f>IF(N799="zákl. přenesená",J799,0)</f>
        <v>0</v>
      </c>
      <c r="BH799" s="232">
        <f>IF(N799="sníž. přenesená",J799,0)</f>
        <v>0</v>
      </c>
      <c r="BI799" s="232">
        <f>IF(N799="nulová",J799,0)</f>
        <v>0</v>
      </c>
      <c r="BJ799" s="17" t="s">
        <v>81</v>
      </c>
      <c r="BK799" s="232">
        <f>ROUND(I799*H799,2)</f>
        <v>0</v>
      </c>
      <c r="BL799" s="17" t="s">
        <v>124</v>
      </c>
      <c r="BM799" s="231" t="s">
        <v>859</v>
      </c>
    </row>
    <row r="800" s="2" customFormat="1">
      <c r="A800" s="38"/>
      <c r="B800" s="39"/>
      <c r="C800" s="40"/>
      <c r="D800" s="233" t="s">
        <v>125</v>
      </c>
      <c r="E800" s="40"/>
      <c r="F800" s="234" t="s">
        <v>858</v>
      </c>
      <c r="G800" s="40"/>
      <c r="H800" s="40"/>
      <c r="I800" s="235"/>
      <c r="J800" s="40"/>
      <c r="K800" s="40"/>
      <c r="L800" s="44"/>
      <c r="M800" s="236"/>
      <c r="N800" s="237"/>
      <c r="O800" s="91"/>
      <c r="P800" s="91"/>
      <c r="Q800" s="91"/>
      <c r="R800" s="91"/>
      <c r="S800" s="91"/>
      <c r="T800" s="92"/>
      <c r="U800" s="38"/>
      <c r="V800" s="38"/>
      <c r="W800" s="38"/>
      <c r="X800" s="38"/>
      <c r="Y800" s="38"/>
      <c r="Z800" s="38"/>
      <c r="AA800" s="38"/>
      <c r="AB800" s="38"/>
      <c r="AC800" s="38"/>
      <c r="AD800" s="38"/>
      <c r="AE800" s="38"/>
      <c r="AT800" s="17" t="s">
        <v>125</v>
      </c>
      <c r="AU800" s="17" t="s">
        <v>81</v>
      </c>
    </row>
    <row r="801" s="13" customFormat="1">
      <c r="A801" s="13"/>
      <c r="B801" s="243"/>
      <c r="C801" s="244"/>
      <c r="D801" s="233" t="s">
        <v>174</v>
      </c>
      <c r="E801" s="245" t="s">
        <v>1</v>
      </c>
      <c r="F801" s="246" t="s">
        <v>860</v>
      </c>
      <c r="G801" s="244"/>
      <c r="H801" s="245" t="s">
        <v>1</v>
      </c>
      <c r="I801" s="247"/>
      <c r="J801" s="244"/>
      <c r="K801" s="244"/>
      <c r="L801" s="248"/>
      <c r="M801" s="249"/>
      <c r="N801" s="250"/>
      <c r="O801" s="250"/>
      <c r="P801" s="250"/>
      <c r="Q801" s="250"/>
      <c r="R801" s="250"/>
      <c r="S801" s="250"/>
      <c r="T801" s="251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52" t="s">
        <v>174</v>
      </c>
      <c r="AU801" s="252" t="s">
        <v>81</v>
      </c>
      <c r="AV801" s="13" t="s">
        <v>81</v>
      </c>
      <c r="AW801" s="13" t="s">
        <v>30</v>
      </c>
      <c r="AX801" s="13" t="s">
        <v>73</v>
      </c>
      <c r="AY801" s="252" t="s">
        <v>117</v>
      </c>
    </row>
    <row r="802" s="14" customFormat="1">
      <c r="A802" s="14"/>
      <c r="B802" s="253"/>
      <c r="C802" s="254"/>
      <c r="D802" s="233" t="s">
        <v>174</v>
      </c>
      <c r="E802" s="255" t="s">
        <v>1</v>
      </c>
      <c r="F802" s="256" t="s">
        <v>861</v>
      </c>
      <c r="G802" s="254"/>
      <c r="H802" s="257">
        <v>0.66000000000000003</v>
      </c>
      <c r="I802" s="258"/>
      <c r="J802" s="254"/>
      <c r="K802" s="254"/>
      <c r="L802" s="259"/>
      <c r="M802" s="260"/>
      <c r="N802" s="261"/>
      <c r="O802" s="261"/>
      <c r="P802" s="261"/>
      <c r="Q802" s="261"/>
      <c r="R802" s="261"/>
      <c r="S802" s="261"/>
      <c r="T802" s="262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63" t="s">
        <v>174</v>
      </c>
      <c r="AU802" s="263" t="s">
        <v>81</v>
      </c>
      <c r="AV802" s="14" t="s">
        <v>83</v>
      </c>
      <c r="AW802" s="14" t="s">
        <v>30</v>
      </c>
      <c r="AX802" s="14" t="s">
        <v>73</v>
      </c>
      <c r="AY802" s="263" t="s">
        <v>117</v>
      </c>
    </row>
    <row r="803" s="15" customFormat="1">
      <c r="A803" s="15"/>
      <c r="B803" s="264"/>
      <c r="C803" s="265"/>
      <c r="D803" s="233" t="s">
        <v>174</v>
      </c>
      <c r="E803" s="266" t="s">
        <v>1</v>
      </c>
      <c r="F803" s="267" t="s">
        <v>179</v>
      </c>
      <c r="G803" s="265"/>
      <c r="H803" s="268">
        <v>0.66000000000000003</v>
      </c>
      <c r="I803" s="269"/>
      <c r="J803" s="265"/>
      <c r="K803" s="265"/>
      <c r="L803" s="270"/>
      <c r="M803" s="271"/>
      <c r="N803" s="272"/>
      <c r="O803" s="272"/>
      <c r="P803" s="272"/>
      <c r="Q803" s="272"/>
      <c r="R803" s="272"/>
      <c r="S803" s="272"/>
      <c r="T803" s="273"/>
      <c r="U803" s="15"/>
      <c r="V803" s="15"/>
      <c r="W803" s="15"/>
      <c r="X803" s="15"/>
      <c r="Y803" s="15"/>
      <c r="Z803" s="15"/>
      <c r="AA803" s="15"/>
      <c r="AB803" s="15"/>
      <c r="AC803" s="15"/>
      <c r="AD803" s="15"/>
      <c r="AE803" s="15"/>
      <c r="AT803" s="274" t="s">
        <v>174</v>
      </c>
      <c r="AU803" s="274" t="s">
        <v>81</v>
      </c>
      <c r="AV803" s="15" t="s">
        <v>124</v>
      </c>
      <c r="AW803" s="15" t="s">
        <v>30</v>
      </c>
      <c r="AX803" s="15" t="s">
        <v>81</v>
      </c>
      <c r="AY803" s="274" t="s">
        <v>117</v>
      </c>
    </row>
    <row r="804" s="2" customFormat="1" ht="24.15" customHeight="1">
      <c r="A804" s="38"/>
      <c r="B804" s="39"/>
      <c r="C804" s="219" t="s">
        <v>534</v>
      </c>
      <c r="D804" s="219" t="s">
        <v>120</v>
      </c>
      <c r="E804" s="220" t="s">
        <v>862</v>
      </c>
      <c r="F804" s="221" t="s">
        <v>863</v>
      </c>
      <c r="G804" s="222" t="s">
        <v>194</v>
      </c>
      <c r="H804" s="223">
        <v>0.12</v>
      </c>
      <c r="I804" s="224"/>
      <c r="J804" s="225">
        <f>ROUND(I804*H804,2)</f>
        <v>0</v>
      </c>
      <c r="K804" s="226"/>
      <c r="L804" s="44"/>
      <c r="M804" s="227" t="s">
        <v>1</v>
      </c>
      <c r="N804" s="228" t="s">
        <v>38</v>
      </c>
      <c r="O804" s="91"/>
      <c r="P804" s="229">
        <f>O804*H804</f>
        <v>0</v>
      </c>
      <c r="Q804" s="229">
        <v>0</v>
      </c>
      <c r="R804" s="229">
        <f>Q804*H804</f>
        <v>0</v>
      </c>
      <c r="S804" s="229">
        <v>0</v>
      </c>
      <c r="T804" s="230">
        <f>S804*H804</f>
        <v>0</v>
      </c>
      <c r="U804" s="38"/>
      <c r="V804" s="38"/>
      <c r="W804" s="38"/>
      <c r="X804" s="38"/>
      <c r="Y804" s="38"/>
      <c r="Z804" s="38"/>
      <c r="AA804" s="38"/>
      <c r="AB804" s="38"/>
      <c r="AC804" s="38"/>
      <c r="AD804" s="38"/>
      <c r="AE804" s="38"/>
      <c r="AR804" s="231" t="s">
        <v>124</v>
      </c>
      <c r="AT804" s="231" t="s">
        <v>120</v>
      </c>
      <c r="AU804" s="231" t="s">
        <v>81</v>
      </c>
      <c r="AY804" s="17" t="s">
        <v>117</v>
      </c>
      <c r="BE804" s="232">
        <f>IF(N804="základní",J804,0)</f>
        <v>0</v>
      </c>
      <c r="BF804" s="232">
        <f>IF(N804="snížená",J804,0)</f>
        <v>0</v>
      </c>
      <c r="BG804" s="232">
        <f>IF(N804="zákl. přenesená",J804,0)</f>
        <v>0</v>
      </c>
      <c r="BH804" s="232">
        <f>IF(N804="sníž. přenesená",J804,0)</f>
        <v>0</v>
      </c>
      <c r="BI804" s="232">
        <f>IF(N804="nulová",J804,0)</f>
        <v>0</v>
      </c>
      <c r="BJ804" s="17" t="s">
        <v>81</v>
      </c>
      <c r="BK804" s="232">
        <f>ROUND(I804*H804,2)</f>
        <v>0</v>
      </c>
      <c r="BL804" s="17" t="s">
        <v>124</v>
      </c>
      <c r="BM804" s="231" t="s">
        <v>864</v>
      </c>
    </row>
    <row r="805" s="2" customFormat="1">
      <c r="A805" s="38"/>
      <c r="B805" s="39"/>
      <c r="C805" s="40"/>
      <c r="D805" s="233" t="s">
        <v>125</v>
      </c>
      <c r="E805" s="40"/>
      <c r="F805" s="234" t="s">
        <v>863</v>
      </c>
      <c r="G805" s="40"/>
      <c r="H805" s="40"/>
      <c r="I805" s="235"/>
      <c r="J805" s="40"/>
      <c r="K805" s="40"/>
      <c r="L805" s="44"/>
      <c r="M805" s="236"/>
      <c r="N805" s="237"/>
      <c r="O805" s="91"/>
      <c r="P805" s="91"/>
      <c r="Q805" s="91"/>
      <c r="R805" s="91"/>
      <c r="S805" s="91"/>
      <c r="T805" s="92"/>
      <c r="U805" s="38"/>
      <c r="V805" s="38"/>
      <c r="W805" s="38"/>
      <c r="X805" s="38"/>
      <c r="Y805" s="38"/>
      <c r="Z805" s="38"/>
      <c r="AA805" s="38"/>
      <c r="AB805" s="38"/>
      <c r="AC805" s="38"/>
      <c r="AD805" s="38"/>
      <c r="AE805" s="38"/>
      <c r="AT805" s="17" t="s">
        <v>125</v>
      </c>
      <c r="AU805" s="17" t="s">
        <v>81</v>
      </c>
    </row>
    <row r="806" s="12" customFormat="1" ht="25.92" customHeight="1">
      <c r="A806" s="12"/>
      <c r="B806" s="203"/>
      <c r="C806" s="204"/>
      <c r="D806" s="205" t="s">
        <v>72</v>
      </c>
      <c r="E806" s="206" t="s">
        <v>865</v>
      </c>
      <c r="F806" s="206" t="s">
        <v>866</v>
      </c>
      <c r="G806" s="204"/>
      <c r="H806" s="204"/>
      <c r="I806" s="207"/>
      <c r="J806" s="208">
        <f>BK806</f>
        <v>0</v>
      </c>
      <c r="K806" s="204"/>
      <c r="L806" s="209"/>
      <c r="M806" s="210"/>
      <c r="N806" s="211"/>
      <c r="O806" s="211"/>
      <c r="P806" s="212">
        <f>SUM(P807:P818)</f>
        <v>0</v>
      </c>
      <c r="Q806" s="211"/>
      <c r="R806" s="212">
        <f>SUM(R807:R818)</f>
        <v>0</v>
      </c>
      <c r="S806" s="211"/>
      <c r="T806" s="213">
        <f>SUM(T807:T818)</f>
        <v>0</v>
      </c>
      <c r="U806" s="12"/>
      <c r="V806" s="12"/>
      <c r="W806" s="12"/>
      <c r="X806" s="12"/>
      <c r="Y806" s="12"/>
      <c r="Z806" s="12"/>
      <c r="AA806" s="12"/>
      <c r="AB806" s="12"/>
      <c r="AC806" s="12"/>
      <c r="AD806" s="12"/>
      <c r="AE806" s="12"/>
      <c r="AR806" s="214" t="s">
        <v>81</v>
      </c>
      <c r="AT806" s="215" t="s">
        <v>72</v>
      </c>
      <c r="AU806" s="215" t="s">
        <v>73</v>
      </c>
      <c r="AY806" s="214" t="s">
        <v>117</v>
      </c>
      <c r="BK806" s="216">
        <f>SUM(BK807:BK818)</f>
        <v>0</v>
      </c>
    </row>
    <row r="807" s="2" customFormat="1" ht="24.15" customHeight="1">
      <c r="A807" s="38"/>
      <c r="B807" s="39"/>
      <c r="C807" s="219" t="s">
        <v>867</v>
      </c>
      <c r="D807" s="219" t="s">
        <v>120</v>
      </c>
      <c r="E807" s="220" t="s">
        <v>868</v>
      </c>
      <c r="F807" s="221" t="s">
        <v>869</v>
      </c>
      <c r="G807" s="222" t="s">
        <v>182</v>
      </c>
      <c r="H807" s="223">
        <v>15.5</v>
      </c>
      <c r="I807" s="224"/>
      <c r="J807" s="225">
        <f>ROUND(I807*H807,2)</f>
        <v>0</v>
      </c>
      <c r="K807" s="226"/>
      <c r="L807" s="44"/>
      <c r="M807" s="227" t="s">
        <v>1</v>
      </c>
      <c r="N807" s="228" t="s">
        <v>38</v>
      </c>
      <c r="O807" s="91"/>
      <c r="P807" s="229">
        <f>O807*H807</f>
        <v>0</v>
      </c>
      <c r="Q807" s="229">
        <v>0</v>
      </c>
      <c r="R807" s="229">
        <f>Q807*H807</f>
        <v>0</v>
      </c>
      <c r="S807" s="229">
        <v>0</v>
      </c>
      <c r="T807" s="230">
        <f>S807*H807</f>
        <v>0</v>
      </c>
      <c r="U807" s="38"/>
      <c r="V807" s="38"/>
      <c r="W807" s="38"/>
      <c r="X807" s="38"/>
      <c r="Y807" s="38"/>
      <c r="Z807" s="38"/>
      <c r="AA807" s="38"/>
      <c r="AB807" s="38"/>
      <c r="AC807" s="38"/>
      <c r="AD807" s="38"/>
      <c r="AE807" s="38"/>
      <c r="AR807" s="231" t="s">
        <v>124</v>
      </c>
      <c r="AT807" s="231" t="s">
        <v>120</v>
      </c>
      <c r="AU807" s="231" t="s">
        <v>81</v>
      </c>
      <c r="AY807" s="17" t="s">
        <v>117</v>
      </c>
      <c r="BE807" s="232">
        <f>IF(N807="základní",J807,0)</f>
        <v>0</v>
      </c>
      <c r="BF807" s="232">
        <f>IF(N807="snížená",J807,0)</f>
        <v>0</v>
      </c>
      <c r="BG807" s="232">
        <f>IF(N807="zákl. přenesená",J807,0)</f>
        <v>0</v>
      </c>
      <c r="BH807" s="232">
        <f>IF(N807="sníž. přenesená",J807,0)</f>
        <v>0</v>
      </c>
      <c r="BI807" s="232">
        <f>IF(N807="nulová",J807,0)</f>
        <v>0</v>
      </c>
      <c r="BJ807" s="17" t="s">
        <v>81</v>
      </c>
      <c r="BK807" s="232">
        <f>ROUND(I807*H807,2)</f>
        <v>0</v>
      </c>
      <c r="BL807" s="17" t="s">
        <v>124</v>
      </c>
      <c r="BM807" s="231" t="s">
        <v>870</v>
      </c>
    </row>
    <row r="808" s="2" customFormat="1">
      <c r="A808" s="38"/>
      <c r="B808" s="39"/>
      <c r="C808" s="40"/>
      <c r="D808" s="233" t="s">
        <v>125</v>
      </c>
      <c r="E808" s="40"/>
      <c r="F808" s="234" t="s">
        <v>869</v>
      </c>
      <c r="G808" s="40"/>
      <c r="H808" s="40"/>
      <c r="I808" s="235"/>
      <c r="J808" s="40"/>
      <c r="K808" s="40"/>
      <c r="L808" s="44"/>
      <c r="M808" s="236"/>
      <c r="N808" s="237"/>
      <c r="O808" s="91"/>
      <c r="P808" s="91"/>
      <c r="Q808" s="91"/>
      <c r="R808" s="91"/>
      <c r="S808" s="91"/>
      <c r="T808" s="92"/>
      <c r="U808" s="38"/>
      <c r="V808" s="38"/>
      <c r="W808" s="38"/>
      <c r="X808" s="38"/>
      <c r="Y808" s="38"/>
      <c r="Z808" s="38"/>
      <c r="AA808" s="38"/>
      <c r="AB808" s="38"/>
      <c r="AC808" s="38"/>
      <c r="AD808" s="38"/>
      <c r="AE808" s="38"/>
      <c r="AT808" s="17" t="s">
        <v>125</v>
      </c>
      <c r="AU808" s="17" t="s">
        <v>81</v>
      </c>
    </row>
    <row r="809" s="13" customFormat="1">
      <c r="A809" s="13"/>
      <c r="B809" s="243"/>
      <c r="C809" s="244"/>
      <c r="D809" s="233" t="s">
        <v>174</v>
      </c>
      <c r="E809" s="245" t="s">
        <v>1</v>
      </c>
      <c r="F809" s="246" t="s">
        <v>871</v>
      </c>
      <c r="G809" s="244"/>
      <c r="H809" s="245" t="s">
        <v>1</v>
      </c>
      <c r="I809" s="247"/>
      <c r="J809" s="244"/>
      <c r="K809" s="244"/>
      <c r="L809" s="248"/>
      <c r="M809" s="249"/>
      <c r="N809" s="250"/>
      <c r="O809" s="250"/>
      <c r="P809" s="250"/>
      <c r="Q809" s="250"/>
      <c r="R809" s="250"/>
      <c r="S809" s="250"/>
      <c r="T809" s="251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52" t="s">
        <v>174</v>
      </c>
      <c r="AU809" s="252" t="s">
        <v>81</v>
      </c>
      <c r="AV809" s="13" t="s">
        <v>81</v>
      </c>
      <c r="AW809" s="13" t="s">
        <v>30</v>
      </c>
      <c r="AX809" s="13" t="s">
        <v>73</v>
      </c>
      <c r="AY809" s="252" t="s">
        <v>117</v>
      </c>
    </row>
    <row r="810" s="14" customFormat="1">
      <c r="A810" s="14"/>
      <c r="B810" s="253"/>
      <c r="C810" s="254"/>
      <c r="D810" s="233" t="s">
        <v>174</v>
      </c>
      <c r="E810" s="255" t="s">
        <v>1</v>
      </c>
      <c r="F810" s="256" t="s">
        <v>872</v>
      </c>
      <c r="G810" s="254"/>
      <c r="H810" s="257">
        <v>15.5</v>
      </c>
      <c r="I810" s="258"/>
      <c r="J810" s="254"/>
      <c r="K810" s="254"/>
      <c r="L810" s="259"/>
      <c r="M810" s="260"/>
      <c r="N810" s="261"/>
      <c r="O810" s="261"/>
      <c r="P810" s="261"/>
      <c r="Q810" s="261"/>
      <c r="R810" s="261"/>
      <c r="S810" s="261"/>
      <c r="T810" s="262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63" t="s">
        <v>174</v>
      </c>
      <c r="AU810" s="263" t="s">
        <v>81</v>
      </c>
      <c r="AV810" s="14" t="s">
        <v>83</v>
      </c>
      <c r="AW810" s="14" t="s">
        <v>30</v>
      </c>
      <c r="AX810" s="14" t="s">
        <v>73</v>
      </c>
      <c r="AY810" s="263" t="s">
        <v>117</v>
      </c>
    </row>
    <row r="811" s="15" customFormat="1">
      <c r="A811" s="15"/>
      <c r="B811" s="264"/>
      <c r="C811" s="265"/>
      <c r="D811" s="233" t="s">
        <v>174</v>
      </c>
      <c r="E811" s="266" t="s">
        <v>1</v>
      </c>
      <c r="F811" s="267" t="s">
        <v>179</v>
      </c>
      <c r="G811" s="265"/>
      <c r="H811" s="268">
        <v>15.5</v>
      </c>
      <c r="I811" s="269"/>
      <c r="J811" s="265"/>
      <c r="K811" s="265"/>
      <c r="L811" s="270"/>
      <c r="M811" s="271"/>
      <c r="N811" s="272"/>
      <c r="O811" s="272"/>
      <c r="P811" s="272"/>
      <c r="Q811" s="272"/>
      <c r="R811" s="272"/>
      <c r="S811" s="272"/>
      <c r="T811" s="273"/>
      <c r="U811" s="15"/>
      <c r="V811" s="15"/>
      <c r="W811" s="15"/>
      <c r="X811" s="15"/>
      <c r="Y811" s="15"/>
      <c r="Z811" s="15"/>
      <c r="AA811" s="15"/>
      <c r="AB811" s="15"/>
      <c r="AC811" s="15"/>
      <c r="AD811" s="15"/>
      <c r="AE811" s="15"/>
      <c r="AT811" s="274" t="s">
        <v>174</v>
      </c>
      <c r="AU811" s="274" t="s">
        <v>81</v>
      </c>
      <c r="AV811" s="15" t="s">
        <v>124</v>
      </c>
      <c r="AW811" s="15" t="s">
        <v>30</v>
      </c>
      <c r="AX811" s="15" t="s">
        <v>81</v>
      </c>
      <c r="AY811" s="274" t="s">
        <v>117</v>
      </c>
    </row>
    <row r="812" s="2" customFormat="1" ht="14.4" customHeight="1">
      <c r="A812" s="38"/>
      <c r="B812" s="39"/>
      <c r="C812" s="219" t="s">
        <v>538</v>
      </c>
      <c r="D812" s="219" t="s">
        <v>120</v>
      </c>
      <c r="E812" s="220" t="s">
        <v>873</v>
      </c>
      <c r="F812" s="221" t="s">
        <v>874</v>
      </c>
      <c r="G812" s="222" t="s">
        <v>182</v>
      </c>
      <c r="H812" s="223">
        <v>29.893000000000001</v>
      </c>
      <c r="I812" s="224"/>
      <c r="J812" s="225">
        <f>ROUND(I812*H812,2)</f>
        <v>0</v>
      </c>
      <c r="K812" s="226"/>
      <c r="L812" s="44"/>
      <c r="M812" s="227" t="s">
        <v>1</v>
      </c>
      <c r="N812" s="228" t="s">
        <v>38</v>
      </c>
      <c r="O812" s="91"/>
      <c r="P812" s="229">
        <f>O812*H812</f>
        <v>0</v>
      </c>
      <c r="Q812" s="229">
        <v>0</v>
      </c>
      <c r="R812" s="229">
        <f>Q812*H812</f>
        <v>0</v>
      </c>
      <c r="S812" s="229">
        <v>0</v>
      </c>
      <c r="T812" s="230">
        <f>S812*H812</f>
        <v>0</v>
      </c>
      <c r="U812" s="38"/>
      <c r="V812" s="38"/>
      <c r="W812" s="38"/>
      <c r="X812" s="38"/>
      <c r="Y812" s="38"/>
      <c r="Z812" s="38"/>
      <c r="AA812" s="38"/>
      <c r="AB812" s="38"/>
      <c r="AC812" s="38"/>
      <c r="AD812" s="38"/>
      <c r="AE812" s="38"/>
      <c r="AR812" s="231" t="s">
        <v>124</v>
      </c>
      <c r="AT812" s="231" t="s">
        <v>120</v>
      </c>
      <c r="AU812" s="231" t="s">
        <v>81</v>
      </c>
      <c r="AY812" s="17" t="s">
        <v>117</v>
      </c>
      <c r="BE812" s="232">
        <f>IF(N812="základní",J812,0)</f>
        <v>0</v>
      </c>
      <c r="BF812" s="232">
        <f>IF(N812="snížená",J812,0)</f>
        <v>0</v>
      </c>
      <c r="BG812" s="232">
        <f>IF(N812="zákl. přenesená",J812,0)</f>
        <v>0</v>
      </c>
      <c r="BH812" s="232">
        <f>IF(N812="sníž. přenesená",J812,0)</f>
        <v>0</v>
      </c>
      <c r="BI812" s="232">
        <f>IF(N812="nulová",J812,0)</f>
        <v>0</v>
      </c>
      <c r="BJ812" s="17" t="s">
        <v>81</v>
      </c>
      <c r="BK812" s="232">
        <f>ROUND(I812*H812,2)</f>
        <v>0</v>
      </c>
      <c r="BL812" s="17" t="s">
        <v>124</v>
      </c>
      <c r="BM812" s="231" t="s">
        <v>875</v>
      </c>
    </row>
    <row r="813" s="2" customFormat="1">
      <c r="A813" s="38"/>
      <c r="B813" s="39"/>
      <c r="C813" s="40"/>
      <c r="D813" s="233" t="s">
        <v>125</v>
      </c>
      <c r="E813" s="40"/>
      <c r="F813" s="234" t="s">
        <v>874</v>
      </c>
      <c r="G813" s="40"/>
      <c r="H813" s="40"/>
      <c r="I813" s="235"/>
      <c r="J813" s="40"/>
      <c r="K813" s="40"/>
      <c r="L813" s="44"/>
      <c r="M813" s="236"/>
      <c r="N813" s="237"/>
      <c r="O813" s="91"/>
      <c r="P813" s="91"/>
      <c r="Q813" s="91"/>
      <c r="R813" s="91"/>
      <c r="S813" s="91"/>
      <c r="T813" s="92"/>
      <c r="U813" s="38"/>
      <c r="V813" s="38"/>
      <c r="W813" s="38"/>
      <c r="X813" s="38"/>
      <c r="Y813" s="38"/>
      <c r="Z813" s="38"/>
      <c r="AA813" s="38"/>
      <c r="AB813" s="38"/>
      <c r="AC813" s="38"/>
      <c r="AD813" s="38"/>
      <c r="AE813" s="38"/>
      <c r="AT813" s="17" t="s">
        <v>125</v>
      </c>
      <c r="AU813" s="17" t="s">
        <v>81</v>
      </c>
    </row>
    <row r="814" s="13" customFormat="1">
      <c r="A814" s="13"/>
      <c r="B814" s="243"/>
      <c r="C814" s="244"/>
      <c r="D814" s="233" t="s">
        <v>174</v>
      </c>
      <c r="E814" s="245" t="s">
        <v>1</v>
      </c>
      <c r="F814" s="246" t="s">
        <v>328</v>
      </c>
      <c r="G814" s="244"/>
      <c r="H814" s="245" t="s">
        <v>1</v>
      </c>
      <c r="I814" s="247"/>
      <c r="J814" s="244"/>
      <c r="K814" s="244"/>
      <c r="L814" s="248"/>
      <c r="M814" s="249"/>
      <c r="N814" s="250"/>
      <c r="O814" s="250"/>
      <c r="P814" s="250"/>
      <c r="Q814" s="250"/>
      <c r="R814" s="250"/>
      <c r="S814" s="250"/>
      <c r="T814" s="251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52" t="s">
        <v>174</v>
      </c>
      <c r="AU814" s="252" t="s">
        <v>81</v>
      </c>
      <c r="AV814" s="13" t="s">
        <v>81</v>
      </c>
      <c r="AW814" s="13" t="s">
        <v>30</v>
      </c>
      <c r="AX814" s="13" t="s">
        <v>73</v>
      </c>
      <c r="AY814" s="252" t="s">
        <v>117</v>
      </c>
    </row>
    <row r="815" s="14" customFormat="1">
      <c r="A815" s="14"/>
      <c r="B815" s="253"/>
      <c r="C815" s="254"/>
      <c r="D815" s="233" t="s">
        <v>174</v>
      </c>
      <c r="E815" s="255" t="s">
        <v>1</v>
      </c>
      <c r="F815" s="256" t="s">
        <v>876</v>
      </c>
      <c r="G815" s="254"/>
      <c r="H815" s="257">
        <v>27.893000000000001</v>
      </c>
      <c r="I815" s="258"/>
      <c r="J815" s="254"/>
      <c r="K815" s="254"/>
      <c r="L815" s="259"/>
      <c r="M815" s="260"/>
      <c r="N815" s="261"/>
      <c r="O815" s="261"/>
      <c r="P815" s="261"/>
      <c r="Q815" s="261"/>
      <c r="R815" s="261"/>
      <c r="S815" s="261"/>
      <c r="T815" s="262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63" t="s">
        <v>174</v>
      </c>
      <c r="AU815" s="263" t="s">
        <v>81</v>
      </c>
      <c r="AV815" s="14" t="s">
        <v>83</v>
      </c>
      <c r="AW815" s="14" t="s">
        <v>30</v>
      </c>
      <c r="AX815" s="14" t="s">
        <v>73</v>
      </c>
      <c r="AY815" s="263" t="s">
        <v>117</v>
      </c>
    </row>
    <row r="816" s="13" customFormat="1">
      <c r="A816" s="13"/>
      <c r="B816" s="243"/>
      <c r="C816" s="244"/>
      <c r="D816" s="233" t="s">
        <v>174</v>
      </c>
      <c r="E816" s="245" t="s">
        <v>1</v>
      </c>
      <c r="F816" s="246" t="s">
        <v>877</v>
      </c>
      <c r="G816" s="244"/>
      <c r="H816" s="245" t="s">
        <v>1</v>
      </c>
      <c r="I816" s="247"/>
      <c r="J816" s="244"/>
      <c r="K816" s="244"/>
      <c r="L816" s="248"/>
      <c r="M816" s="249"/>
      <c r="N816" s="250"/>
      <c r="O816" s="250"/>
      <c r="P816" s="250"/>
      <c r="Q816" s="250"/>
      <c r="R816" s="250"/>
      <c r="S816" s="250"/>
      <c r="T816" s="251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52" t="s">
        <v>174</v>
      </c>
      <c r="AU816" s="252" t="s">
        <v>81</v>
      </c>
      <c r="AV816" s="13" t="s">
        <v>81</v>
      </c>
      <c r="AW816" s="13" t="s">
        <v>30</v>
      </c>
      <c r="AX816" s="13" t="s">
        <v>73</v>
      </c>
      <c r="AY816" s="252" t="s">
        <v>117</v>
      </c>
    </row>
    <row r="817" s="14" customFormat="1">
      <c r="A817" s="14"/>
      <c r="B817" s="253"/>
      <c r="C817" s="254"/>
      <c r="D817" s="233" t="s">
        <v>174</v>
      </c>
      <c r="E817" s="255" t="s">
        <v>1</v>
      </c>
      <c r="F817" s="256" t="s">
        <v>83</v>
      </c>
      <c r="G817" s="254"/>
      <c r="H817" s="257">
        <v>2</v>
      </c>
      <c r="I817" s="258"/>
      <c r="J817" s="254"/>
      <c r="K817" s="254"/>
      <c r="L817" s="259"/>
      <c r="M817" s="260"/>
      <c r="N817" s="261"/>
      <c r="O817" s="261"/>
      <c r="P817" s="261"/>
      <c r="Q817" s="261"/>
      <c r="R817" s="261"/>
      <c r="S817" s="261"/>
      <c r="T817" s="262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63" t="s">
        <v>174</v>
      </c>
      <c r="AU817" s="263" t="s">
        <v>81</v>
      </c>
      <c r="AV817" s="14" t="s">
        <v>83</v>
      </c>
      <c r="AW817" s="14" t="s">
        <v>30</v>
      </c>
      <c r="AX817" s="14" t="s">
        <v>73</v>
      </c>
      <c r="AY817" s="263" t="s">
        <v>117</v>
      </c>
    </row>
    <row r="818" s="15" customFormat="1">
      <c r="A818" s="15"/>
      <c r="B818" s="264"/>
      <c r="C818" s="265"/>
      <c r="D818" s="233" t="s">
        <v>174</v>
      </c>
      <c r="E818" s="266" t="s">
        <v>1</v>
      </c>
      <c r="F818" s="267" t="s">
        <v>179</v>
      </c>
      <c r="G818" s="265"/>
      <c r="H818" s="268">
        <v>29.893000000000001</v>
      </c>
      <c r="I818" s="269"/>
      <c r="J818" s="265"/>
      <c r="K818" s="265"/>
      <c r="L818" s="270"/>
      <c r="M818" s="271"/>
      <c r="N818" s="272"/>
      <c r="O818" s="272"/>
      <c r="P818" s="272"/>
      <c r="Q818" s="272"/>
      <c r="R818" s="272"/>
      <c r="S818" s="272"/>
      <c r="T818" s="273"/>
      <c r="U818" s="15"/>
      <c r="V818" s="15"/>
      <c r="W818" s="15"/>
      <c r="X818" s="15"/>
      <c r="Y818" s="15"/>
      <c r="Z818" s="15"/>
      <c r="AA818" s="15"/>
      <c r="AB818" s="15"/>
      <c r="AC818" s="15"/>
      <c r="AD818" s="15"/>
      <c r="AE818" s="15"/>
      <c r="AT818" s="274" t="s">
        <v>174</v>
      </c>
      <c r="AU818" s="274" t="s">
        <v>81</v>
      </c>
      <c r="AV818" s="15" t="s">
        <v>124</v>
      </c>
      <c r="AW818" s="15" t="s">
        <v>30</v>
      </c>
      <c r="AX818" s="15" t="s">
        <v>81</v>
      </c>
      <c r="AY818" s="274" t="s">
        <v>117</v>
      </c>
    </row>
    <row r="819" s="12" customFormat="1" ht="25.92" customHeight="1">
      <c r="A819" s="12"/>
      <c r="B819" s="203"/>
      <c r="C819" s="204"/>
      <c r="D819" s="205" t="s">
        <v>72</v>
      </c>
      <c r="E819" s="206" t="s">
        <v>878</v>
      </c>
      <c r="F819" s="206" t="s">
        <v>879</v>
      </c>
      <c r="G819" s="204"/>
      <c r="H819" s="204"/>
      <c r="I819" s="207"/>
      <c r="J819" s="208">
        <f>BK819</f>
        <v>0</v>
      </c>
      <c r="K819" s="204"/>
      <c r="L819" s="209"/>
      <c r="M819" s="210"/>
      <c r="N819" s="211"/>
      <c r="O819" s="211"/>
      <c r="P819" s="212">
        <f>SUM(P820:P876)</f>
        <v>0</v>
      </c>
      <c r="Q819" s="211"/>
      <c r="R819" s="212">
        <f>SUM(R820:R876)</f>
        <v>0</v>
      </c>
      <c r="S819" s="211"/>
      <c r="T819" s="213">
        <f>SUM(T820:T876)</f>
        <v>0</v>
      </c>
      <c r="U819" s="12"/>
      <c r="V819" s="12"/>
      <c r="W819" s="12"/>
      <c r="X819" s="12"/>
      <c r="Y819" s="12"/>
      <c r="Z819" s="12"/>
      <c r="AA819" s="12"/>
      <c r="AB819" s="12"/>
      <c r="AC819" s="12"/>
      <c r="AD819" s="12"/>
      <c r="AE819" s="12"/>
      <c r="AR819" s="214" t="s">
        <v>81</v>
      </c>
      <c r="AT819" s="215" t="s">
        <v>72</v>
      </c>
      <c r="AU819" s="215" t="s">
        <v>73</v>
      </c>
      <c r="AY819" s="214" t="s">
        <v>117</v>
      </c>
      <c r="BK819" s="216">
        <f>SUM(BK820:BK876)</f>
        <v>0</v>
      </c>
    </row>
    <row r="820" s="2" customFormat="1" ht="24.15" customHeight="1">
      <c r="A820" s="38"/>
      <c r="B820" s="39"/>
      <c r="C820" s="219" t="s">
        <v>880</v>
      </c>
      <c r="D820" s="219" t="s">
        <v>120</v>
      </c>
      <c r="E820" s="220" t="s">
        <v>881</v>
      </c>
      <c r="F820" s="221" t="s">
        <v>882</v>
      </c>
      <c r="G820" s="222" t="s">
        <v>182</v>
      </c>
      <c r="H820" s="223">
        <v>853.01400000000001</v>
      </c>
      <c r="I820" s="224"/>
      <c r="J820" s="225">
        <f>ROUND(I820*H820,2)</f>
        <v>0</v>
      </c>
      <c r="K820" s="226"/>
      <c r="L820" s="44"/>
      <c r="M820" s="227" t="s">
        <v>1</v>
      </c>
      <c r="N820" s="228" t="s">
        <v>38</v>
      </c>
      <c r="O820" s="91"/>
      <c r="P820" s="229">
        <f>O820*H820</f>
        <v>0</v>
      </c>
      <c r="Q820" s="229">
        <v>0</v>
      </c>
      <c r="R820" s="229">
        <f>Q820*H820</f>
        <v>0</v>
      </c>
      <c r="S820" s="229">
        <v>0</v>
      </c>
      <c r="T820" s="230">
        <f>S820*H820</f>
        <v>0</v>
      </c>
      <c r="U820" s="38"/>
      <c r="V820" s="38"/>
      <c r="W820" s="38"/>
      <c r="X820" s="38"/>
      <c r="Y820" s="38"/>
      <c r="Z820" s="38"/>
      <c r="AA820" s="38"/>
      <c r="AB820" s="38"/>
      <c r="AC820" s="38"/>
      <c r="AD820" s="38"/>
      <c r="AE820" s="38"/>
      <c r="AR820" s="231" t="s">
        <v>124</v>
      </c>
      <c r="AT820" s="231" t="s">
        <v>120</v>
      </c>
      <c r="AU820" s="231" t="s">
        <v>81</v>
      </c>
      <c r="AY820" s="17" t="s">
        <v>117</v>
      </c>
      <c r="BE820" s="232">
        <f>IF(N820="základní",J820,0)</f>
        <v>0</v>
      </c>
      <c r="BF820" s="232">
        <f>IF(N820="snížená",J820,0)</f>
        <v>0</v>
      </c>
      <c r="BG820" s="232">
        <f>IF(N820="zákl. přenesená",J820,0)</f>
        <v>0</v>
      </c>
      <c r="BH820" s="232">
        <f>IF(N820="sníž. přenesená",J820,0)</f>
        <v>0</v>
      </c>
      <c r="BI820" s="232">
        <f>IF(N820="nulová",J820,0)</f>
        <v>0</v>
      </c>
      <c r="BJ820" s="17" t="s">
        <v>81</v>
      </c>
      <c r="BK820" s="232">
        <f>ROUND(I820*H820,2)</f>
        <v>0</v>
      </c>
      <c r="BL820" s="17" t="s">
        <v>124</v>
      </c>
      <c r="BM820" s="231" t="s">
        <v>883</v>
      </c>
    </row>
    <row r="821" s="2" customFormat="1">
      <c r="A821" s="38"/>
      <c r="B821" s="39"/>
      <c r="C821" s="40"/>
      <c r="D821" s="233" t="s">
        <v>125</v>
      </c>
      <c r="E821" s="40"/>
      <c r="F821" s="234" t="s">
        <v>882</v>
      </c>
      <c r="G821" s="40"/>
      <c r="H821" s="40"/>
      <c r="I821" s="235"/>
      <c r="J821" s="40"/>
      <c r="K821" s="40"/>
      <c r="L821" s="44"/>
      <c r="M821" s="236"/>
      <c r="N821" s="237"/>
      <c r="O821" s="91"/>
      <c r="P821" s="91"/>
      <c r="Q821" s="91"/>
      <c r="R821" s="91"/>
      <c r="S821" s="91"/>
      <c r="T821" s="92"/>
      <c r="U821" s="38"/>
      <c r="V821" s="38"/>
      <c r="W821" s="38"/>
      <c r="X821" s="38"/>
      <c r="Y821" s="38"/>
      <c r="Z821" s="38"/>
      <c r="AA821" s="38"/>
      <c r="AB821" s="38"/>
      <c r="AC821" s="38"/>
      <c r="AD821" s="38"/>
      <c r="AE821" s="38"/>
      <c r="AT821" s="17" t="s">
        <v>125</v>
      </c>
      <c r="AU821" s="17" t="s">
        <v>81</v>
      </c>
    </row>
    <row r="822" s="13" customFormat="1">
      <c r="A822" s="13"/>
      <c r="B822" s="243"/>
      <c r="C822" s="244"/>
      <c r="D822" s="233" t="s">
        <v>174</v>
      </c>
      <c r="E822" s="245" t="s">
        <v>1</v>
      </c>
      <c r="F822" s="246" t="s">
        <v>884</v>
      </c>
      <c r="G822" s="244"/>
      <c r="H822" s="245" t="s">
        <v>1</v>
      </c>
      <c r="I822" s="247"/>
      <c r="J822" s="244"/>
      <c r="K822" s="244"/>
      <c r="L822" s="248"/>
      <c r="M822" s="249"/>
      <c r="N822" s="250"/>
      <c r="O822" s="250"/>
      <c r="P822" s="250"/>
      <c r="Q822" s="250"/>
      <c r="R822" s="250"/>
      <c r="S822" s="250"/>
      <c r="T822" s="251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52" t="s">
        <v>174</v>
      </c>
      <c r="AU822" s="252" t="s">
        <v>81</v>
      </c>
      <c r="AV822" s="13" t="s">
        <v>81</v>
      </c>
      <c r="AW822" s="13" t="s">
        <v>30</v>
      </c>
      <c r="AX822" s="13" t="s">
        <v>73</v>
      </c>
      <c r="AY822" s="252" t="s">
        <v>117</v>
      </c>
    </row>
    <row r="823" s="13" customFormat="1">
      <c r="A823" s="13"/>
      <c r="B823" s="243"/>
      <c r="C823" s="244"/>
      <c r="D823" s="233" t="s">
        <v>174</v>
      </c>
      <c r="E823" s="245" t="s">
        <v>1</v>
      </c>
      <c r="F823" s="246" t="s">
        <v>885</v>
      </c>
      <c r="G823" s="244"/>
      <c r="H823" s="245" t="s">
        <v>1</v>
      </c>
      <c r="I823" s="247"/>
      <c r="J823" s="244"/>
      <c r="K823" s="244"/>
      <c r="L823" s="248"/>
      <c r="M823" s="249"/>
      <c r="N823" s="250"/>
      <c r="O823" s="250"/>
      <c r="P823" s="250"/>
      <c r="Q823" s="250"/>
      <c r="R823" s="250"/>
      <c r="S823" s="250"/>
      <c r="T823" s="251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52" t="s">
        <v>174</v>
      </c>
      <c r="AU823" s="252" t="s">
        <v>81</v>
      </c>
      <c r="AV823" s="13" t="s">
        <v>81</v>
      </c>
      <c r="AW823" s="13" t="s">
        <v>30</v>
      </c>
      <c r="AX823" s="13" t="s">
        <v>73</v>
      </c>
      <c r="AY823" s="252" t="s">
        <v>117</v>
      </c>
    </row>
    <row r="824" s="14" customFormat="1">
      <c r="A824" s="14"/>
      <c r="B824" s="253"/>
      <c r="C824" s="254"/>
      <c r="D824" s="233" t="s">
        <v>174</v>
      </c>
      <c r="E824" s="255" t="s">
        <v>1</v>
      </c>
      <c r="F824" s="256" t="s">
        <v>556</v>
      </c>
      <c r="G824" s="254"/>
      <c r="H824" s="257">
        <v>63</v>
      </c>
      <c r="I824" s="258"/>
      <c r="J824" s="254"/>
      <c r="K824" s="254"/>
      <c r="L824" s="259"/>
      <c r="M824" s="260"/>
      <c r="N824" s="261"/>
      <c r="O824" s="261"/>
      <c r="P824" s="261"/>
      <c r="Q824" s="261"/>
      <c r="R824" s="261"/>
      <c r="S824" s="261"/>
      <c r="T824" s="262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63" t="s">
        <v>174</v>
      </c>
      <c r="AU824" s="263" t="s">
        <v>81</v>
      </c>
      <c r="AV824" s="14" t="s">
        <v>83</v>
      </c>
      <c r="AW824" s="14" t="s">
        <v>30</v>
      </c>
      <c r="AX824" s="14" t="s">
        <v>73</v>
      </c>
      <c r="AY824" s="263" t="s">
        <v>117</v>
      </c>
    </row>
    <row r="825" s="13" customFormat="1">
      <c r="A825" s="13"/>
      <c r="B825" s="243"/>
      <c r="C825" s="244"/>
      <c r="D825" s="233" t="s">
        <v>174</v>
      </c>
      <c r="E825" s="245" t="s">
        <v>1</v>
      </c>
      <c r="F825" s="246" t="s">
        <v>886</v>
      </c>
      <c r="G825" s="244"/>
      <c r="H825" s="245" t="s">
        <v>1</v>
      </c>
      <c r="I825" s="247"/>
      <c r="J825" s="244"/>
      <c r="K825" s="244"/>
      <c r="L825" s="248"/>
      <c r="M825" s="249"/>
      <c r="N825" s="250"/>
      <c r="O825" s="250"/>
      <c r="P825" s="250"/>
      <c r="Q825" s="250"/>
      <c r="R825" s="250"/>
      <c r="S825" s="250"/>
      <c r="T825" s="251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52" t="s">
        <v>174</v>
      </c>
      <c r="AU825" s="252" t="s">
        <v>81</v>
      </c>
      <c r="AV825" s="13" t="s">
        <v>81</v>
      </c>
      <c r="AW825" s="13" t="s">
        <v>30</v>
      </c>
      <c r="AX825" s="13" t="s">
        <v>73</v>
      </c>
      <c r="AY825" s="252" t="s">
        <v>117</v>
      </c>
    </row>
    <row r="826" s="14" customFormat="1">
      <c r="A826" s="14"/>
      <c r="B826" s="253"/>
      <c r="C826" s="254"/>
      <c r="D826" s="233" t="s">
        <v>174</v>
      </c>
      <c r="E826" s="255" t="s">
        <v>1</v>
      </c>
      <c r="F826" s="256" t="s">
        <v>887</v>
      </c>
      <c r="G826" s="254"/>
      <c r="H826" s="257">
        <v>39.423999999999999</v>
      </c>
      <c r="I826" s="258"/>
      <c r="J826" s="254"/>
      <c r="K826" s="254"/>
      <c r="L826" s="259"/>
      <c r="M826" s="260"/>
      <c r="N826" s="261"/>
      <c r="O826" s="261"/>
      <c r="P826" s="261"/>
      <c r="Q826" s="261"/>
      <c r="R826" s="261"/>
      <c r="S826" s="261"/>
      <c r="T826" s="262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263" t="s">
        <v>174</v>
      </c>
      <c r="AU826" s="263" t="s">
        <v>81</v>
      </c>
      <c r="AV826" s="14" t="s">
        <v>83</v>
      </c>
      <c r="AW826" s="14" t="s">
        <v>30</v>
      </c>
      <c r="AX826" s="14" t="s">
        <v>73</v>
      </c>
      <c r="AY826" s="263" t="s">
        <v>117</v>
      </c>
    </row>
    <row r="827" s="14" customFormat="1">
      <c r="A827" s="14"/>
      <c r="B827" s="253"/>
      <c r="C827" s="254"/>
      <c r="D827" s="233" t="s">
        <v>174</v>
      </c>
      <c r="E827" s="255" t="s">
        <v>1</v>
      </c>
      <c r="F827" s="256" t="s">
        <v>888</v>
      </c>
      <c r="G827" s="254"/>
      <c r="H827" s="257">
        <v>43.968000000000004</v>
      </c>
      <c r="I827" s="258"/>
      <c r="J827" s="254"/>
      <c r="K827" s="254"/>
      <c r="L827" s="259"/>
      <c r="M827" s="260"/>
      <c r="N827" s="261"/>
      <c r="O827" s="261"/>
      <c r="P827" s="261"/>
      <c r="Q827" s="261"/>
      <c r="R827" s="261"/>
      <c r="S827" s="261"/>
      <c r="T827" s="262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63" t="s">
        <v>174</v>
      </c>
      <c r="AU827" s="263" t="s">
        <v>81</v>
      </c>
      <c r="AV827" s="14" t="s">
        <v>83</v>
      </c>
      <c r="AW827" s="14" t="s">
        <v>30</v>
      </c>
      <c r="AX827" s="14" t="s">
        <v>73</v>
      </c>
      <c r="AY827" s="263" t="s">
        <v>117</v>
      </c>
    </row>
    <row r="828" s="14" customFormat="1">
      <c r="A828" s="14"/>
      <c r="B828" s="253"/>
      <c r="C828" s="254"/>
      <c r="D828" s="233" t="s">
        <v>174</v>
      </c>
      <c r="E828" s="255" t="s">
        <v>1</v>
      </c>
      <c r="F828" s="256" t="s">
        <v>889</v>
      </c>
      <c r="G828" s="254"/>
      <c r="H828" s="257">
        <v>74.111999999999995</v>
      </c>
      <c r="I828" s="258"/>
      <c r="J828" s="254"/>
      <c r="K828" s="254"/>
      <c r="L828" s="259"/>
      <c r="M828" s="260"/>
      <c r="N828" s="261"/>
      <c r="O828" s="261"/>
      <c r="P828" s="261"/>
      <c r="Q828" s="261"/>
      <c r="R828" s="261"/>
      <c r="S828" s="261"/>
      <c r="T828" s="262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263" t="s">
        <v>174</v>
      </c>
      <c r="AU828" s="263" t="s">
        <v>81</v>
      </c>
      <c r="AV828" s="14" t="s">
        <v>83</v>
      </c>
      <c r="AW828" s="14" t="s">
        <v>30</v>
      </c>
      <c r="AX828" s="14" t="s">
        <v>73</v>
      </c>
      <c r="AY828" s="263" t="s">
        <v>117</v>
      </c>
    </row>
    <row r="829" s="14" customFormat="1">
      <c r="A829" s="14"/>
      <c r="B829" s="253"/>
      <c r="C829" s="254"/>
      <c r="D829" s="233" t="s">
        <v>174</v>
      </c>
      <c r="E829" s="255" t="s">
        <v>1</v>
      </c>
      <c r="F829" s="256" t="s">
        <v>890</v>
      </c>
      <c r="G829" s="254"/>
      <c r="H829" s="257">
        <v>46.399999999999999</v>
      </c>
      <c r="I829" s="258"/>
      <c r="J829" s="254"/>
      <c r="K829" s="254"/>
      <c r="L829" s="259"/>
      <c r="M829" s="260"/>
      <c r="N829" s="261"/>
      <c r="O829" s="261"/>
      <c r="P829" s="261"/>
      <c r="Q829" s="261"/>
      <c r="R829" s="261"/>
      <c r="S829" s="261"/>
      <c r="T829" s="262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63" t="s">
        <v>174</v>
      </c>
      <c r="AU829" s="263" t="s">
        <v>81</v>
      </c>
      <c r="AV829" s="14" t="s">
        <v>83</v>
      </c>
      <c r="AW829" s="14" t="s">
        <v>30</v>
      </c>
      <c r="AX829" s="14" t="s">
        <v>73</v>
      </c>
      <c r="AY829" s="263" t="s">
        <v>117</v>
      </c>
    </row>
    <row r="830" s="13" customFormat="1">
      <c r="A830" s="13"/>
      <c r="B830" s="243"/>
      <c r="C830" s="244"/>
      <c r="D830" s="233" t="s">
        <v>174</v>
      </c>
      <c r="E830" s="245" t="s">
        <v>1</v>
      </c>
      <c r="F830" s="246" t="s">
        <v>279</v>
      </c>
      <c r="G830" s="244"/>
      <c r="H830" s="245" t="s">
        <v>1</v>
      </c>
      <c r="I830" s="247"/>
      <c r="J830" s="244"/>
      <c r="K830" s="244"/>
      <c r="L830" s="248"/>
      <c r="M830" s="249"/>
      <c r="N830" s="250"/>
      <c r="O830" s="250"/>
      <c r="P830" s="250"/>
      <c r="Q830" s="250"/>
      <c r="R830" s="250"/>
      <c r="S830" s="250"/>
      <c r="T830" s="251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52" t="s">
        <v>174</v>
      </c>
      <c r="AU830" s="252" t="s">
        <v>81</v>
      </c>
      <c r="AV830" s="13" t="s">
        <v>81</v>
      </c>
      <c r="AW830" s="13" t="s">
        <v>30</v>
      </c>
      <c r="AX830" s="13" t="s">
        <v>73</v>
      </c>
      <c r="AY830" s="252" t="s">
        <v>117</v>
      </c>
    </row>
    <row r="831" s="13" customFormat="1">
      <c r="A831" s="13"/>
      <c r="B831" s="243"/>
      <c r="C831" s="244"/>
      <c r="D831" s="233" t="s">
        <v>174</v>
      </c>
      <c r="E831" s="245" t="s">
        <v>1</v>
      </c>
      <c r="F831" s="246" t="s">
        <v>885</v>
      </c>
      <c r="G831" s="244"/>
      <c r="H831" s="245" t="s">
        <v>1</v>
      </c>
      <c r="I831" s="247"/>
      <c r="J831" s="244"/>
      <c r="K831" s="244"/>
      <c r="L831" s="248"/>
      <c r="M831" s="249"/>
      <c r="N831" s="250"/>
      <c r="O831" s="250"/>
      <c r="P831" s="250"/>
      <c r="Q831" s="250"/>
      <c r="R831" s="250"/>
      <c r="S831" s="250"/>
      <c r="T831" s="251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52" t="s">
        <v>174</v>
      </c>
      <c r="AU831" s="252" t="s">
        <v>81</v>
      </c>
      <c r="AV831" s="13" t="s">
        <v>81</v>
      </c>
      <c r="AW831" s="13" t="s">
        <v>30</v>
      </c>
      <c r="AX831" s="13" t="s">
        <v>73</v>
      </c>
      <c r="AY831" s="252" t="s">
        <v>117</v>
      </c>
    </row>
    <row r="832" s="14" customFormat="1">
      <c r="A832" s="14"/>
      <c r="B832" s="253"/>
      <c r="C832" s="254"/>
      <c r="D832" s="233" t="s">
        <v>174</v>
      </c>
      <c r="E832" s="255" t="s">
        <v>1</v>
      </c>
      <c r="F832" s="256" t="s">
        <v>891</v>
      </c>
      <c r="G832" s="254"/>
      <c r="H832" s="257">
        <v>69.75</v>
      </c>
      <c r="I832" s="258"/>
      <c r="J832" s="254"/>
      <c r="K832" s="254"/>
      <c r="L832" s="259"/>
      <c r="M832" s="260"/>
      <c r="N832" s="261"/>
      <c r="O832" s="261"/>
      <c r="P832" s="261"/>
      <c r="Q832" s="261"/>
      <c r="R832" s="261"/>
      <c r="S832" s="261"/>
      <c r="T832" s="262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63" t="s">
        <v>174</v>
      </c>
      <c r="AU832" s="263" t="s">
        <v>81</v>
      </c>
      <c r="AV832" s="14" t="s">
        <v>83</v>
      </c>
      <c r="AW832" s="14" t="s">
        <v>30</v>
      </c>
      <c r="AX832" s="14" t="s">
        <v>73</v>
      </c>
      <c r="AY832" s="263" t="s">
        <v>117</v>
      </c>
    </row>
    <row r="833" s="13" customFormat="1">
      <c r="A833" s="13"/>
      <c r="B833" s="243"/>
      <c r="C833" s="244"/>
      <c r="D833" s="233" t="s">
        <v>174</v>
      </c>
      <c r="E833" s="245" t="s">
        <v>1</v>
      </c>
      <c r="F833" s="246" t="s">
        <v>886</v>
      </c>
      <c r="G833" s="244"/>
      <c r="H833" s="245" t="s">
        <v>1</v>
      </c>
      <c r="I833" s="247"/>
      <c r="J833" s="244"/>
      <c r="K833" s="244"/>
      <c r="L833" s="248"/>
      <c r="M833" s="249"/>
      <c r="N833" s="250"/>
      <c r="O833" s="250"/>
      <c r="P833" s="250"/>
      <c r="Q833" s="250"/>
      <c r="R833" s="250"/>
      <c r="S833" s="250"/>
      <c r="T833" s="251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52" t="s">
        <v>174</v>
      </c>
      <c r="AU833" s="252" t="s">
        <v>81</v>
      </c>
      <c r="AV833" s="13" t="s">
        <v>81</v>
      </c>
      <c r="AW833" s="13" t="s">
        <v>30</v>
      </c>
      <c r="AX833" s="13" t="s">
        <v>73</v>
      </c>
      <c r="AY833" s="252" t="s">
        <v>117</v>
      </c>
    </row>
    <row r="834" s="14" customFormat="1">
      <c r="A834" s="14"/>
      <c r="B834" s="253"/>
      <c r="C834" s="254"/>
      <c r="D834" s="233" t="s">
        <v>174</v>
      </c>
      <c r="E834" s="255" t="s">
        <v>1</v>
      </c>
      <c r="F834" s="256" t="s">
        <v>892</v>
      </c>
      <c r="G834" s="254"/>
      <c r="H834" s="257">
        <v>98.951999999999998</v>
      </c>
      <c r="I834" s="258"/>
      <c r="J834" s="254"/>
      <c r="K834" s="254"/>
      <c r="L834" s="259"/>
      <c r="M834" s="260"/>
      <c r="N834" s="261"/>
      <c r="O834" s="261"/>
      <c r="P834" s="261"/>
      <c r="Q834" s="261"/>
      <c r="R834" s="261"/>
      <c r="S834" s="261"/>
      <c r="T834" s="262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63" t="s">
        <v>174</v>
      </c>
      <c r="AU834" s="263" t="s">
        <v>81</v>
      </c>
      <c r="AV834" s="14" t="s">
        <v>83</v>
      </c>
      <c r="AW834" s="14" t="s">
        <v>30</v>
      </c>
      <c r="AX834" s="14" t="s">
        <v>73</v>
      </c>
      <c r="AY834" s="263" t="s">
        <v>117</v>
      </c>
    </row>
    <row r="835" s="14" customFormat="1">
      <c r="A835" s="14"/>
      <c r="B835" s="253"/>
      <c r="C835" s="254"/>
      <c r="D835" s="233" t="s">
        <v>174</v>
      </c>
      <c r="E835" s="255" t="s">
        <v>1</v>
      </c>
      <c r="F835" s="256" t="s">
        <v>893</v>
      </c>
      <c r="G835" s="254"/>
      <c r="H835" s="257">
        <v>-28.773</v>
      </c>
      <c r="I835" s="258"/>
      <c r="J835" s="254"/>
      <c r="K835" s="254"/>
      <c r="L835" s="259"/>
      <c r="M835" s="260"/>
      <c r="N835" s="261"/>
      <c r="O835" s="261"/>
      <c r="P835" s="261"/>
      <c r="Q835" s="261"/>
      <c r="R835" s="261"/>
      <c r="S835" s="261"/>
      <c r="T835" s="262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63" t="s">
        <v>174</v>
      </c>
      <c r="AU835" s="263" t="s">
        <v>81</v>
      </c>
      <c r="AV835" s="14" t="s">
        <v>83</v>
      </c>
      <c r="AW835" s="14" t="s">
        <v>30</v>
      </c>
      <c r="AX835" s="14" t="s">
        <v>73</v>
      </c>
      <c r="AY835" s="263" t="s">
        <v>117</v>
      </c>
    </row>
    <row r="836" s="13" customFormat="1">
      <c r="A836" s="13"/>
      <c r="B836" s="243"/>
      <c r="C836" s="244"/>
      <c r="D836" s="233" t="s">
        <v>174</v>
      </c>
      <c r="E836" s="245" t="s">
        <v>1</v>
      </c>
      <c r="F836" s="246" t="s">
        <v>894</v>
      </c>
      <c r="G836" s="244"/>
      <c r="H836" s="245" t="s">
        <v>1</v>
      </c>
      <c r="I836" s="247"/>
      <c r="J836" s="244"/>
      <c r="K836" s="244"/>
      <c r="L836" s="248"/>
      <c r="M836" s="249"/>
      <c r="N836" s="250"/>
      <c r="O836" s="250"/>
      <c r="P836" s="250"/>
      <c r="Q836" s="250"/>
      <c r="R836" s="250"/>
      <c r="S836" s="250"/>
      <c r="T836" s="251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52" t="s">
        <v>174</v>
      </c>
      <c r="AU836" s="252" t="s">
        <v>81</v>
      </c>
      <c r="AV836" s="13" t="s">
        <v>81</v>
      </c>
      <c r="AW836" s="13" t="s">
        <v>30</v>
      </c>
      <c r="AX836" s="13" t="s">
        <v>73</v>
      </c>
      <c r="AY836" s="252" t="s">
        <v>117</v>
      </c>
    </row>
    <row r="837" s="14" customFormat="1">
      <c r="A837" s="14"/>
      <c r="B837" s="253"/>
      <c r="C837" s="254"/>
      <c r="D837" s="233" t="s">
        <v>174</v>
      </c>
      <c r="E837" s="255" t="s">
        <v>1</v>
      </c>
      <c r="F837" s="256" t="s">
        <v>895</v>
      </c>
      <c r="G837" s="254"/>
      <c r="H837" s="257">
        <v>16.361999999999998</v>
      </c>
      <c r="I837" s="258"/>
      <c r="J837" s="254"/>
      <c r="K837" s="254"/>
      <c r="L837" s="259"/>
      <c r="M837" s="260"/>
      <c r="N837" s="261"/>
      <c r="O837" s="261"/>
      <c r="P837" s="261"/>
      <c r="Q837" s="261"/>
      <c r="R837" s="261"/>
      <c r="S837" s="261"/>
      <c r="T837" s="262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63" t="s">
        <v>174</v>
      </c>
      <c r="AU837" s="263" t="s">
        <v>81</v>
      </c>
      <c r="AV837" s="14" t="s">
        <v>83</v>
      </c>
      <c r="AW837" s="14" t="s">
        <v>30</v>
      </c>
      <c r="AX837" s="14" t="s">
        <v>73</v>
      </c>
      <c r="AY837" s="263" t="s">
        <v>117</v>
      </c>
    </row>
    <row r="838" s="13" customFormat="1">
      <c r="A838" s="13"/>
      <c r="B838" s="243"/>
      <c r="C838" s="244"/>
      <c r="D838" s="233" t="s">
        <v>174</v>
      </c>
      <c r="E838" s="245" t="s">
        <v>1</v>
      </c>
      <c r="F838" s="246" t="s">
        <v>896</v>
      </c>
      <c r="G838" s="244"/>
      <c r="H838" s="245" t="s">
        <v>1</v>
      </c>
      <c r="I838" s="247"/>
      <c r="J838" s="244"/>
      <c r="K838" s="244"/>
      <c r="L838" s="248"/>
      <c r="M838" s="249"/>
      <c r="N838" s="250"/>
      <c r="O838" s="250"/>
      <c r="P838" s="250"/>
      <c r="Q838" s="250"/>
      <c r="R838" s="250"/>
      <c r="S838" s="250"/>
      <c r="T838" s="251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52" t="s">
        <v>174</v>
      </c>
      <c r="AU838" s="252" t="s">
        <v>81</v>
      </c>
      <c r="AV838" s="13" t="s">
        <v>81</v>
      </c>
      <c r="AW838" s="13" t="s">
        <v>30</v>
      </c>
      <c r="AX838" s="13" t="s">
        <v>73</v>
      </c>
      <c r="AY838" s="252" t="s">
        <v>117</v>
      </c>
    </row>
    <row r="839" s="14" customFormat="1">
      <c r="A839" s="14"/>
      <c r="B839" s="253"/>
      <c r="C839" s="254"/>
      <c r="D839" s="233" t="s">
        <v>174</v>
      </c>
      <c r="E839" s="255" t="s">
        <v>1</v>
      </c>
      <c r="F839" s="256" t="s">
        <v>897</v>
      </c>
      <c r="G839" s="254"/>
      <c r="H839" s="257">
        <v>17.936</v>
      </c>
      <c r="I839" s="258"/>
      <c r="J839" s="254"/>
      <c r="K839" s="254"/>
      <c r="L839" s="259"/>
      <c r="M839" s="260"/>
      <c r="N839" s="261"/>
      <c r="O839" s="261"/>
      <c r="P839" s="261"/>
      <c r="Q839" s="261"/>
      <c r="R839" s="261"/>
      <c r="S839" s="261"/>
      <c r="T839" s="262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63" t="s">
        <v>174</v>
      </c>
      <c r="AU839" s="263" t="s">
        <v>81</v>
      </c>
      <c r="AV839" s="14" t="s">
        <v>83</v>
      </c>
      <c r="AW839" s="14" t="s">
        <v>30</v>
      </c>
      <c r="AX839" s="14" t="s">
        <v>73</v>
      </c>
      <c r="AY839" s="263" t="s">
        <v>117</v>
      </c>
    </row>
    <row r="840" s="13" customFormat="1">
      <c r="A840" s="13"/>
      <c r="B840" s="243"/>
      <c r="C840" s="244"/>
      <c r="D840" s="233" t="s">
        <v>174</v>
      </c>
      <c r="E840" s="245" t="s">
        <v>1</v>
      </c>
      <c r="F840" s="246" t="s">
        <v>898</v>
      </c>
      <c r="G840" s="244"/>
      <c r="H840" s="245" t="s">
        <v>1</v>
      </c>
      <c r="I840" s="247"/>
      <c r="J840" s="244"/>
      <c r="K840" s="244"/>
      <c r="L840" s="248"/>
      <c r="M840" s="249"/>
      <c r="N840" s="250"/>
      <c r="O840" s="250"/>
      <c r="P840" s="250"/>
      <c r="Q840" s="250"/>
      <c r="R840" s="250"/>
      <c r="S840" s="250"/>
      <c r="T840" s="251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52" t="s">
        <v>174</v>
      </c>
      <c r="AU840" s="252" t="s">
        <v>81</v>
      </c>
      <c r="AV840" s="13" t="s">
        <v>81</v>
      </c>
      <c r="AW840" s="13" t="s">
        <v>30</v>
      </c>
      <c r="AX840" s="13" t="s">
        <v>73</v>
      </c>
      <c r="AY840" s="252" t="s">
        <v>117</v>
      </c>
    </row>
    <row r="841" s="14" customFormat="1">
      <c r="A841" s="14"/>
      <c r="B841" s="253"/>
      <c r="C841" s="254"/>
      <c r="D841" s="233" t="s">
        <v>174</v>
      </c>
      <c r="E841" s="255" t="s">
        <v>1</v>
      </c>
      <c r="F841" s="256" t="s">
        <v>899</v>
      </c>
      <c r="G841" s="254"/>
      <c r="H841" s="257">
        <v>-4.2240000000000002</v>
      </c>
      <c r="I841" s="258"/>
      <c r="J841" s="254"/>
      <c r="K841" s="254"/>
      <c r="L841" s="259"/>
      <c r="M841" s="260"/>
      <c r="N841" s="261"/>
      <c r="O841" s="261"/>
      <c r="P841" s="261"/>
      <c r="Q841" s="261"/>
      <c r="R841" s="261"/>
      <c r="S841" s="261"/>
      <c r="T841" s="262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63" t="s">
        <v>174</v>
      </c>
      <c r="AU841" s="263" t="s">
        <v>81</v>
      </c>
      <c r="AV841" s="14" t="s">
        <v>83</v>
      </c>
      <c r="AW841" s="14" t="s">
        <v>30</v>
      </c>
      <c r="AX841" s="14" t="s">
        <v>73</v>
      </c>
      <c r="AY841" s="263" t="s">
        <v>117</v>
      </c>
    </row>
    <row r="842" s="13" customFormat="1">
      <c r="A842" s="13"/>
      <c r="B842" s="243"/>
      <c r="C842" s="244"/>
      <c r="D842" s="233" t="s">
        <v>174</v>
      </c>
      <c r="E842" s="245" t="s">
        <v>1</v>
      </c>
      <c r="F842" s="246" t="s">
        <v>343</v>
      </c>
      <c r="G842" s="244"/>
      <c r="H842" s="245" t="s">
        <v>1</v>
      </c>
      <c r="I842" s="247"/>
      <c r="J842" s="244"/>
      <c r="K842" s="244"/>
      <c r="L842" s="248"/>
      <c r="M842" s="249"/>
      <c r="N842" s="250"/>
      <c r="O842" s="250"/>
      <c r="P842" s="250"/>
      <c r="Q842" s="250"/>
      <c r="R842" s="250"/>
      <c r="S842" s="250"/>
      <c r="T842" s="251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52" t="s">
        <v>174</v>
      </c>
      <c r="AU842" s="252" t="s">
        <v>81</v>
      </c>
      <c r="AV842" s="13" t="s">
        <v>81</v>
      </c>
      <c r="AW842" s="13" t="s">
        <v>30</v>
      </c>
      <c r="AX842" s="13" t="s">
        <v>73</v>
      </c>
      <c r="AY842" s="252" t="s">
        <v>117</v>
      </c>
    </row>
    <row r="843" s="13" customFormat="1">
      <c r="A843" s="13"/>
      <c r="B843" s="243"/>
      <c r="C843" s="244"/>
      <c r="D843" s="233" t="s">
        <v>174</v>
      </c>
      <c r="E843" s="245" t="s">
        <v>1</v>
      </c>
      <c r="F843" s="246" t="s">
        <v>900</v>
      </c>
      <c r="G843" s="244"/>
      <c r="H843" s="245" t="s">
        <v>1</v>
      </c>
      <c r="I843" s="247"/>
      <c r="J843" s="244"/>
      <c r="K843" s="244"/>
      <c r="L843" s="248"/>
      <c r="M843" s="249"/>
      <c r="N843" s="250"/>
      <c r="O843" s="250"/>
      <c r="P843" s="250"/>
      <c r="Q843" s="250"/>
      <c r="R843" s="250"/>
      <c r="S843" s="250"/>
      <c r="T843" s="251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252" t="s">
        <v>174</v>
      </c>
      <c r="AU843" s="252" t="s">
        <v>81</v>
      </c>
      <c r="AV843" s="13" t="s">
        <v>81</v>
      </c>
      <c r="AW843" s="13" t="s">
        <v>30</v>
      </c>
      <c r="AX843" s="13" t="s">
        <v>73</v>
      </c>
      <c r="AY843" s="252" t="s">
        <v>117</v>
      </c>
    </row>
    <row r="844" s="14" customFormat="1">
      <c r="A844" s="14"/>
      <c r="B844" s="253"/>
      <c r="C844" s="254"/>
      <c r="D844" s="233" t="s">
        <v>174</v>
      </c>
      <c r="E844" s="255" t="s">
        <v>1</v>
      </c>
      <c r="F844" s="256" t="s">
        <v>558</v>
      </c>
      <c r="G844" s="254"/>
      <c r="H844" s="257">
        <v>105.2</v>
      </c>
      <c r="I844" s="258"/>
      <c r="J844" s="254"/>
      <c r="K844" s="254"/>
      <c r="L844" s="259"/>
      <c r="M844" s="260"/>
      <c r="N844" s="261"/>
      <c r="O844" s="261"/>
      <c r="P844" s="261"/>
      <c r="Q844" s="261"/>
      <c r="R844" s="261"/>
      <c r="S844" s="261"/>
      <c r="T844" s="262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263" t="s">
        <v>174</v>
      </c>
      <c r="AU844" s="263" t="s">
        <v>81</v>
      </c>
      <c r="AV844" s="14" t="s">
        <v>83</v>
      </c>
      <c r="AW844" s="14" t="s">
        <v>30</v>
      </c>
      <c r="AX844" s="14" t="s">
        <v>73</v>
      </c>
      <c r="AY844" s="263" t="s">
        <v>117</v>
      </c>
    </row>
    <row r="845" s="14" customFormat="1">
      <c r="A845" s="14"/>
      <c r="B845" s="253"/>
      <c r="C845" s="254"/>
      <c r="D845" s="233" t="s">
        <v>174</v>
      </c>
      <c r="E845" s="255" t="s">
        <v>1</v>
      </c>
      <c r="F845" s="256" t="s">
        <v>901</v>
      </c>
      <c r="G845" s="254"/>
      <c r="H845" s="257">
        <v>182.74000000000001</v>
      </c>
      <c r="I845" s="258"/>
      <c r="J845" s="254"/>
      <c r="K845" s="254"/>
      <c r="L845" s="259"/>
      <c r="M845" s="260"/>
      <c r="N845" s="261"/>
      <c r="O845" s="261"/>
      <c r="P845" s="261"/>
      <c r="Q845" s="261"/>
      <c r="R845" s="261"/>
      <c r="S845" s="261"/>
      <c r="T845" s="262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63" t="s">
        <v>174</v>
      </c>
      <c r="AU845" s="263" t="s">
        <v>81</v>
      </c>
      <c r="AV845" s="14" t="s">
        <v>83</v>
      </c>
      <c r="AW845" s="14" t="s">
        <v>30</v>
      </c>
      <c r="AX845" s="14" t="s">
        <v>73</v>
      </c>
      <c r="AY845" s="263" t="s">
        <v>117</v>
      </c>
    </row>
    <row r="846" s="14" customFormat="1">
      <c r="A846" s="14"/>
      <c r="B846" s="253"/>
      <c r="C846" s="254"/>
      <c r="D846" s="233" t="s">
        <v>174</v>
      </c>
      <c r="E846" s="255" t="s">
        <v>1</v>
      </c>
      <c r="F846" s="256" t="s">
        <v>902</v>
      </c>
      <c r="G846" s="254"/>
      <c r="H846" s="257">
        <v>-41.125</v>
      </c>
      <c r="I846" s="258"/>
      <c r="J846" s="254"/>
      <c r="K846" s="254"/>
      <c r="L846" s="259"/>
      <c r="M846" s="260"/>
      <c r="N846" s="261"/>
      <c r="O846" s="261"/>
      <c r="P846" s="261"/>
      <c r="Q846" s="261"/>
      <c r="R846" s="261"/>
      <c r="S846" s="261"/>
      <c r="T846" s="262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63" t="s">
        <v>174</v>
      </c>
      <c r="AU846" s="263" t="s">
        <v>81</v>
      </c>
      <c r="AV846" s="14" t="s">
        <v>83</v>
      </c>
      <c r="AW846" s="14" t="s">
        <v>30</v>
      </c>
      <c r="AX846" s="14" t="s">
        <v>73</v>
      </c>
      <c r="AY846" s="263" t="s">
        <v>117</v>
      </c>
    </row>
    <row r="847" s="14" customFormat="1">
      <c r="A847" s="14"/>
      <c r="B847" s="253"/>
      <c r="C847" s="254"/>
      <c r="D847" s="233" t="s">
        <v>174</v>
      </c>
      <c r="E847" s="255" t="s">
        <v>1</v>
      </c>
      <c r="F847" s="256" t="s">
        <v>903</v>
      </c>
      <c r="G847" s="254"/>
      <c r="H847" s="257">
        <v>-9</v>
      </c>
      <c r="I847" s="258"/>
      <c r="J847" s="254"/>
      <c r="K847" s="254"/>
      <c r="L847" s="259"/>
      <c r="M847" s="260"/>
      <c r="N847" s="261"/>
      <c r="O847" s="261"/>
      <c r="P847" s="261"/>
      <c r="Q847" s="261"/>
      <c r="R847" s="261"/>
      <c r="S847" s="261"/>
      <c r="T847" s="262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63" t="s">
        <v>174</v>
      </c>
      <c r="AU847" s="263" t="s">
        <v>81</v>
      </c>
      <c r="AV847" s="14" t="s">
        <v>83</v>
      </c>
      <c r="AW847" s="14" t="s">
        <v>30</v>
      </c>
      <c r="AX847" s="14" t="s">
        <v>73</v>
      </c>
      <c r="AY847" s="263" t="s">
        <v>117</v>
      </c>
    </row>
    <row r="848" s="13" customFormat="1">
      <c r="A848" s="13"/>
      <c r="B848" s="243"/>
      <c r="C848" s="244"/>
      <c r="D848" s="233" t="s">
        <v>174</v>
      </c>
      <c r="E848" s="245" t="s">
        <v>1</v>
      </c>
      <c r="F848" s="246" t="s">
        <v>904</v>
      </c>
      <c r="G848" s="244"/>
      <c r="H848" s="245" t="s">
        <v>1</v>
      </c>
      <c r="I848" s="247"/>
      <c r="J848" s="244"/>
      <c r="K848" s="244"/>
      <c r="L848" s="248"/>
      <c r="M848" s="249"/>
      <c r="N848" s="250"/>
      <c r="O848" s="250"/>
      <c r="P848" s="250"/>
      <c r="Q848" s="250"/>
      <c r="R848" s="250"/>
      <c r="S848" s="250"/>
      <c r="T848" s="251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52" t="s">
        <v>174</v>
      </c>
      <c r="AU848" s="252" t="s">
        <v>81</v>
      </c>
      <c r="AV848" s="13" t="s">
        <v>81</v>
      </c>
      <c r="AW848" s="13" t="s">
        <v>30</v>
      </c>
      <c r="AX848" s="13" t="s">
        <v>73</v>
      </c>
      <c r="AY848" s="252" t="s">
        <v>117</v>
      </c>
    </row>
    <row r="849" s="14" customFormat="1">
      <c r="A849" s="14"/>
      <c r="B849" s="253"/>
      <c r="C849" s="254"/>
      <c r="D849" s="233" t="s">
        <v>174</v>
      </c>
      <c r="E849" s="255" t="s">
        <v>1</v>
      </c>
      <c r="F849" s="256" t="s">
        <v>905</v>
      </c>
      <c r="G849" s="254"/>
      <c r="H849" s="257">
        <v>23.952000000000002</v>
      </c>
      <c r="I849" s="258"/>
      <c r="J849" s="254"/>
      <c r="K849" s="254"/>
      <c r="L849" s="259"/>
      <c r="M849" s="260"/>
      <c r="N849" s="261"/>
      <c r="O849" s="261"/>
      <c r="P849" s="261"/>
      <c r="Q849" s="261"/>
      <c r="R849" s="261"/>
      <c r="S849" s="261"/>
      <c r="T849" s="262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63" t="s">
        <v>174</v>
      </c>
      <c r="AU849" s="263" t="s">
        <v>81</v>
      </c>
      <c r="AV849" s="14" t="s">
        <v>83</v>
      </c>
      <c r="AW849" s="14" t="s">
        <v>30</v>
      </c>
      <c r="AX849" s="14" t="s">
        <v>73</v>
      </c>
      <c r="AY849" s="263" t="s">
        <v>117</v>
      </c>
    </row>
    <row r="850" s="14" customFormat="1">
      <c r="A850" s="14"/>
      <c r="B850" s="253"/>
      <c r="C850" s="254"/>
      <c r="D850" s="233" t="s">
        <v>174</v>
      </c>
      <c r="E850" s="255" t="s">
        <v>1</v>
      </c>
      <c r="F850" s="256" t="s">
        <v>906</v>
      </c>
      <c r="G850" s="254"/>
      <c r="H850" s="257">
        <v>8.1600000000000001</v>
      </c>
      <c r="I850" s="258"/>
      <c r="J850" s="254"/>
      <c r="K850" s="254"/>
      <c r="L850" s="259"/>
      <c r="M850" s="260"/>
      <c r="N850" s="261"/>
      <c r="O850" s="261"/>
      <c r="P850" s="261"/>
      <c r="Q850" s="261"/>
      <c r="R850" s="261"/>
      <c r="S850" s="261"/>
      <c r="T850" s="262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63" t="s">
        <v>174</v>
      </c>
      <c r="AU850" s="263" t="s">
        <v>81</v>
      </c>
      <c r="AV850" s="14" t="s">
        <v>83</v>
      </c>
      <c r="AW850" s="14" t="s">
        <v>30</v>
      </c>
      <c r="AX850" s="14" t="s">
        <v>73</v>
      </c>
      <c r="AY850" s="263" t="s">
        <v>117</v>
      </c>
    </row>
    <row r="851" s="13" customFormat="1">
      <c r="A851" s="13"/>
      <c r="B851" s="243"/>
      <c r="C851" s="244"/>
      <c r="D851" s="233" t="s">
        <v>174</v>
      </c>
      <c r="E851" s="245" t="s">
        <v>1</v>
      </c>
      <c r="F851" s="246" t="s">
        <v>907</v>
      </c>
      <c r="G851" s="244"/>
      <c r="H851" s="245" t="s">
        <v>1</v>
      </c>
      <c r="I851" s="247"/>
      <c r="J851" s="244"/>
      <c r="K851" s="244"/>
      <c r="L851" s="248"/>
      <c r="M851" s="249"/>
      <c r="N851" s="250"/>
      <c r="O851" s="250"/>
      <c r="P851" s="250"/>
      <c r="Q851" s="250"/>
      <c r="R851" s="250"/>
      <c r="S851" s="250"/>
      <c r="T851" s="251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252" t="s">
        <v>174</v>
      </c>
      <c r="AU851" s="252" t="s">
        <v>81</v>
      </c>
      <c r="AV851" s="13" t="s">
        <v>81</v>
      </c>
      <c r="AW851" s="13" t="s">
        <v>30</v>
      </c>
      <c r="AX851" s="13" t="s">
        <v>73</v>
      </c>
      <c r="AY851" s="252" t="s">
        <v>117</v>
      </c>
    </row>
    <row r="852" s="14" customFormat="1">
      <c r="A852" s="14"/>
      <c r="B852" s="253"/>
      <c r="C852" s="254"/>
      <c r="D852" s="233" t="s">
        <v>174</v>
      </c>
      <c r="E852" s="255" t="s">
        <v>1</v>
      </c>
      <c r="F852" s="256" t="s">
        <v>908</v>
      </c>
      <c r="G852" s="254"/>
      <c r="H852" s="257">
        <v>17.992000000000001</v>
      </c>
      <c r="I852" s="258"/>
      <c r="J852" s="254"/>
      <c r="K852" s="254"/>
      <c r="L852" s="259"/>
      <c r="M852" s="260"/>
      <c r="N852" s="261"/>
      <c r="O852" s="261"/>
      <c r="P852" s="261"/>
      <c r="Q852" s="261"/>
      <c r="R852" s="261"/>
      <c r="S852" s="261"/>
      <c r="T852" s="262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63" t="s">
        <v>174</v>
      </c>
      <c r="AU852" s="263" t="s">
        <v>81</v>
      </c>
      <c r="AV852" s="14" t="s">
        <v>83</v>
      </c>
      <c r="AW852" s="14" t="s">
        <v>30</v>
      </c>
      <c r="AX852" s="14" t="s">
        <v>73</v>
      </c>
      <c r="AY852" s="263" t="s">
        <v>117</v>
      </c>
    </row>
    <row r="853" s="13" customFormat="1">
      <c r="A853" s="13"/>
      <c r="B853" s="243"/>
      <c r="C853" s="244"/>
      <c r="D853" s="233" t="s">
        <v>174</v>
      </c>
      <c r="E853" s="245" t="s">
        <v>1</v>
      </c>
      <c r="F853" s="246" t="s">
        <v>909</v>
      </c>
      <c r="G853" s="244"/>
      <c r="H853" s="245" t="s">
        <v>1</v>
      </c>
      <c r="I853" s="247"/>
      <c r="J853" s="244"/>
      <c r="K853" s="244"/>
      <c r="L853" s="248"/>
      <c r="M853" s="249"/>
      <c r="N853" s="250"/>
      <c r="O853" s="250"/>
      <c r="P853" s="250"/>
      <c r="Q853" s="250"/>
      <c r="R853" s="250"/>
      <c r="S853" s="250"/>
      <c r="T853" s="251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52" t="s">
        <v>174</v>
      </c>
      <c r="AU853" s="252" t="s">
        <v>81</v>
      </c>
      <c r="AV853" s="13" t="s">
        <v>81</v>
      </c>
      <c r="AW853" s="13" t="s">
        <v>30</v>
      </c>
      <c r="AX853" s="13" t="s">
        <v>73</v>
      </c>
      <c r="AY853" s="252" t="s">
        <v>117</v>
      </c>
    </row>
    <row r="854" s="14" customFormat="1">
      <c r="A854" s="14"/>
      <c r="B854" s="253"/>
      <c r="C854" s="254"/>
      <c r="D854" s="233" t="s">
        <v>174</v>
      </c>
      <c r="E854" s="255" t="s">
        <v>1</v>
      </c>
      <c r="F854" s="256" t="s">
        <v>184</v>
      </c>
      <c r="G854" s="254"/>
      <c r="H854" s="257">
        <v>1.8</v>
      </c>
      <c r="I854" s="258"/>
      <c r="J854" s="254"/>
      <c r="K854" s="254"/>
      <c r="L854" s="259"/>
      <c r="M854" s="260"/>
      <c r="N854" s="261"/>
      <c r="O854" s="261"/>
      <c r="P854" s="261"/>
      <c r="Q854" s="261"/>
      <c r="R854" s="261"/>
      <c r="S854" s="261"/>
      <c r="T854" s="262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63" t="s">
        <v>174</v>
      </c>
      <c r="AU854" s="263" t="s">
        <v>81</v>
      </c>
      <c r="AV854" s="14" t="s">
        <v>83</v>
      </c>
      <c r="AW854" s="14" t="s">
        <v>30</v>
      </c>
      <c r="AX854" s="14" t="s">
        <v>73</v>
      </c>
      <c r="AY854" s="263" t="s">
        <v>117</v>
      </c>
    </row>
    <row r="855" s="13" customFormat="1">
      <c r="A855" s="13"/>
      <c r="B855" s="243"/>
      <c r="C855" s="244"/>
      <c r="D855" s="233" t="s">
        <v>174</v>
      </c>
      <c r="E855" s="245" t="s">
        <v>1</v>
      </c>
      <c r="F855" s="246" t="s">
        <v>910</v>
      </c>
      <c r="G855" s="244"/>
      <c r="H855" s="245" t="s">
        <v>1</v>
      </c>
      <c r="I855" s="247"/>
      <c r="J855" s="244"/>
      <c r="K855" s="244"/>
      <c r="L855" s="248"/>
      <c r="M855" s="249"/>
      <c r="N855" s="250"/>
      <c r="O855" s="250"/>
      <c r="P855" s="250"/>
      <c r="Q855" s="250"/>
      <c r="R855" s="250"/>
      <c r="S855" s="250"/>
      <c r="T855" s="251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52" t="s">
        <v>174</v>
      </c>
      <c r="AU855" s="252" t="s">
        <v>81</v>
      </c>
      <c r="AV855" s="13" t="s">
        <v>81</v>
      </c>
      <c r="AW855" s="13" t="s">
        <v>30</v>
      </c>
      <c r="AX855" s="13" t="s">
        <v>73</v>
      </c>
      <c r="AY855" s="252" t="s">
        <v>117</v>
      </c>
    </row>
    <row r="856" s="14" customFormat="1">
      <c r="A856" s="14"/>
      <c r="B856" s="253"/>
      <c r="C856" s="254"/>
      <c r="D856" s="233" t="s">
        <v>174</v>
      </c>
      <c r="E856" s="255" t="s">
        <v>1</v>
      </c>
      <c r="F856" s="256" t="s">
        <v>911</v>
      </c>
      <c r="G856" s="254"/>
      <c r="H856" s="257">
        <v>13.08</v>
      </c>
      <c r="I856" s="258"/>
      <c r="J856" s="254"/>
      <c r="K856" s="254"/>
      <c r="L856" s="259"/>
      <c r="M856" s="260"/>
      <c r="N856" s="261"/>
      <c r="O856" s="261"/>
      <c r="P856" s="261"/>
      <c r="Q856" s="261"/>
      <c r="R856" s="261"/>
      <c r="S856" s="261"/>
      <c r="T856" s="262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63" t="s">
        <v>174</v>
      </c>
      <c r="AU856" s="263" t="s">
        <v>81</v>
      </c>
      <c r="AV856" s="14" t="s">
        <v>83</v>
      </c>
      <c r="AW856" s="14" t="s">
        <v>30</v>
      </c>
      <c r="AX856" s="14" t="s">
        <v>73</v>
      </c>
      <c r="AY856" s="263" t="s">
        <v>117</v>
      </c>
    </row>
    <row r="857" s="13" customFormat="1">
      <c r="A857" s="13"/>
      <c r="B857" s="243"/>
      <c r="C857" s="244"/>
      <c r="D857" s="233" t="s">
        <v>174</v>
      </c>
      <c r="E857" s="245" t="s">
        <v>1</v>
      </c>
      <c r="F857" s="246" t="s">
        <v>885</v>
      </c>
      <c r="G857" s="244"/>
      <c r="H857" s="245" t="s">
        <v>1</v>
      </c>
      <c r="I857" s="247"/>
      <c r="J857" s="244"/>
      <c r="K857" s="244"/>
      <c r="L857" s="248"/>
      <c r="M857" s="249"/>
      <c r="N857" s="250"/>
      <c r="O857" s="250"/>
      <c r="P857" s="250"/>
      <c r="Q857" s="250"/>
      <c r="R857" s="250"/>
      <c r="S857" s="250"/>
      <c r="T857" s="251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52" t="s">
        <v>174</v>
      </c>
      <c r="AU857" s="252" t="s">
        <v>81</v>
      </c>
      <c r="AV857" s="13" t="s">
        <v>81</v>
      </c>
      <c r="AW857" s="13" t="s">
        <v>30</v>
      </c>
      <c r="AX857" s="13" t="s">
        <v>73</v>
      </c>
      <c r="AY857" s="252" t="s">
        <v>117</v>
      </c>
    </row>
    <row r="858" s="14" customFormat="1">
      <c r="A858" s="14"/>
      <c r="B858" s="253"/>
      <c r="C858" s="254"/>
      <c r="D858" s="233" t="s">
        <v>174</v>
      </c>
      <c r="E858" s="255" t="s">
        <v>1</v>
      </c>
      <c r="F858" s="256" t="s">
        <v>912</v>
      </c>
      <c r="G858" s="254"/>
      <c r="H858" s="257">
        <v>90.700000000000003</v>
      </c>
      <c r="I858" s="258"/>
      <c r="J858" s="254"/>
      <c r="K858" s="254"/>
      <c r="L858" s="259"/>
      <c r="M858" s="260"/>
      <c r="N858" s="261"/>
      <c r="O858" s="261"/>
      <c r="P858" s="261"/>
      <c r="Q858" s="261"/>
      <c r="R858" s="261"/>
      <c r="S858" s="261"/>
      <c r="T858" s="262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63" t="s">
        <v>174</v>
      </c>
      <c r="AU858" s="263" t="s">
        <v>81</v>
      </c>
      <c r="AV858" s="14" t="s">
        <v>83</v>
      </c>
      <c r="AW858" s="14" t="s">
        <v>30</v>
      </c>
      <c r="AX858" s="14" t="s">
        <v>73</v>
      </c>
      <c r="AY858" s="263" t="s">
        <v>117</v>
      </c>
    </row>
    <row r="859" s="13" customFormat="1">
      <c r="A859" s="13"/>
      <c r="B859" s="243"/>
      <c r="C859" s="244"/>
      <c r="D859" s="233" t="s">
        <v>174</v>
      </c>
      <c r="E859" s="245" t="s">
        <v>1</v>
      </c>
      <c r="F859" s="246" t="s">
        <v>913</v>
      </c>
      <c r="G859" s="244"/>
      <c r="H859" s="245" t="s">
        <v>1</v>
      </c>
      <c r="I859" s="247"/>
      <c r="J859" s="244"/>
      <c r="K859" s="244"/>
      <c r="L859" s="248"/>
      <c r="M859" s="249"/>
      <c r="N859" s="250"/>
      <c r="O859" s="250"/>
      <c r="P859" s="250"/>
      <c r="Q859" s="250"/>
      <c r="R859" s="250"/>
      <c r="S859" s="250"/>
      <c r="T859" s="251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52" t="s">
        <v>174</v>
      </c>
      <c r="AU859" s="252" t="s">
        <v>81</v>
      </c>
      <c r="AV859" s="13" t="s">
        <v>81</v>
      </c>
      <c r="AW859" s="13" t="s">
        <v>30</v>
      </c>
      <c r="AX859" s="13" t="s">
        <v>73</v>
      </c>
      <c r="AY859" s="252" t="s">
        <v>117</v>
      </c>
    </row>
    <row r="860" s="14" customFormat="1">
      <c r="A860" s="14"/>
      <c r="B860" s="253"/>
      <c r="C860" s="254"/>
      <c r="D860" s="233" t="s">
        <v>174</v>
      </c>
      <c r="E860" s="255" t="s">
        <v>1</v>
      </c>
      <c r="F860" s="256" t="s">
        <v>914</v>
      </c>
      <c r="G860" s="254"/>
      <c r="H860" s="257">
        <v>13.502000000000001</v>
      </c>
      <c r="I860" s="258"/>
      <c r="J860" s="254"/>
      <c r="K860" s="254"/>
      <c r="L860" s="259"/>
      <c r="M860" s="260"/>
      <c r="N860" s="261"/>
      <c r="O860" s="261"/>
      <c r="P860" s="261"/>
      <c r="Q860" s="261"/>
      <c r="R860" s="261"/>
      <c r="S860" s="261"/>
      <c r="T860" s="262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63" t="s">
        <v>174</v>
      </c>
      <c r="AU860" s="263" t="s">
        <v>81</v>
      </c>
      <c r="AV860" s="14" t="s">
        <v>83</v>
      </c>
      <c r="AW860" s="14" t="s">
        <v>30</v>
      </c>
      <c r="AX860" s="14" t="s">
        <v>73</v>
      </c>
      <c r="AY860" s="263" t="s">
        <v>117</v>
      </c>
    </row>
    <row r="861" s="14" customFormat="1">
      <c r="A861" s="14"/>
      <c r="B861" s="253"/>
      <c r="C861" s="254"/>
      <c r="D861" s="233" t="s">
        <v>174</v>
      </c>
      <c r="E861" s="255" t="s">
        <v>1</v>
      </c>
      <c r="F861" s="256" t="s">
        <v>625</v>
      </c>
      <c r="G861" s="254"/>
      <c r="H861" s="257">
        <v>9.1059999999999999</v>
      </c>
      <c r="I861" s="258"/>
      <c r="J861" s="254"/>
      <c r="K861" s="254"/>
      <c r="L861" s="259"/>
      <c r="M861" s="260"/>
      <c r="N861" s="261"/>
      <c r="O861" s="261"/>
      <c r="P861" s="261"/>
      <c r="Q861" s="261"/>
      <c r="R861" s="261"/>
      <c r="S861" s="261"/>
      <c r="T861" s="262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63" t="s">
        <v>174</v>
      </c>
      <c r="AU861" s="263" t="s">
        <v>81</v>
      </c>
      <c r="AV861" s="14" t="s">
        <v>83</v>
      </c>
      <c r="AW861" s="14" t="s">
        <v>30</v>
      </c>
      <c r="AX861" s="14" t="s">
        <v>73</v>
      </c>
      <c r="AY861" s="263" t="s">
        <v>117</v>
      </c>
    </row>
    <row r="862" s="15" customFormat="1">
      <c r="A862" s="15"/>
      <c r="B862" s="264"/>
      <c r="C862" s="265"/>
      <c r="D862" s="233" t="s">
        <v>174</v>
      </c>
      <c r="E862" s="266" t="s">
        <v>1</v>
      </c>
      <c r="F862" s="267" t="s">
        <v>179</v>
      </c>
      <c r="G862" s="265"/>
      <c r="H862" s="268">
        <v>853.0139999999999</v>
      </c>
      <c r="I862" s="269"/>
      <c r="J862" s="265"/>
      <c r="K862" s="265"/>
      <c r="L862" s="270"/>
      <c r="M862" s="271"/>
      <c r="N862" s="272"/>
      <c r="O862" s="272"/>
      <c r="P862" s="272"/>
      <c r="Q862" s="272"/>
      <c r="R862" s="272"/>
      <c r="S862" s="272"/>
      <c r="T862" s="273"/>
      <c r="U862" s="15"/>
      <c r="V862" s="15"/>
      <c r="W862" s="15"/>
      <c r="X862" s="15"/>
      <c r="Y862" s="15"/>
      <c r="Z862" s="15"/>
      <c r="AA862" s="15"/>
      <c r="AB862" s="15"/>
      <c r="AC862" s="15"/>
      <c r="AD862" s="15"/>
      <c r="AE862" s="15"/>
      <c r="AT862" s="274" t="s">
        <v>174</v>
      </c>
      <c r="AU862" s="274" t="s">
        <v>81</v>
      </c>
      <c r="AV862" s="15" t="s">
        <v>124</v>
      </c>
      <c r="AW862" s="15" t="s">
        <v>30</v>
      </c>
      <c r="AX862" s="15" t="s">
        <v>81</v>
      </c>
      <c r="AY862" s="274" t="s">
        <v>117</v>
      </c>
    </row>
    <row r="863" s="2" customFormat="1" ht="24.15" customHeight="1">
      <c r="A863" s="38"/>
      <c r="B863" s="39"/>
      <c r="C863" s="219" t="s">
        <v>542</v>
      </c>
      <c r="D863" s="219" t="s">
        <v>120</v>
      </c>
      <c r="E863" s="220" t="s">
        <v>915</v>
      </c>
      <c r="F863" s="221" t="s">
        <v>916</v>
      </c>
      <c r="G863" s="222" t="s">
        <v>182</v>
      </c>
      <c r="H863" s="223">
        <v>860.33299999999997</v>
      </c>
      <c r="I863" s="224"/>
      <c r="J863" s="225">
        <f>ROUND(I863*H863,2)</f>
        <v>0</v>
      </c>
      <c r="K863" s="226"/>
      <c r="L863" s="44"/>
      <c r="M863" s="227" t="s">
        <v>1</v>
      </c>
      <c r="N863" s="228" t="s">
        <v>38</v>
      </c>
      <c r="O863" s="91"/>
      <c r="P863" s="229">
        <f>O863*H863</f>
        <v>0</v>
      </c>
      <c r="Q863" s="229">
        <v>0</v>
      </c>
      <c r="R863" s="229">
        <f>Q863*H863</f>
        <v>0</v>
      </c>
      <c r="S863" s="229">
        <v>0</v>
      </c>
      <c r="T863" s="230">
        <f>S863*H863</f>
        <v>0</v>
      </c>
      <c r="U863" s="38"/>
      <c r="V863" s="38"/>
      <c r="W863" s="38"/>
      <c r="X863" s="38"/>
      <c r="Y863" s="38"/>
      <c r="Z863" s="38"/>
      <c r="AA863" s="38"/>
      <c r="AB863" s="38"/>
      <c r="AC863" s="38"/>
      <c r="AD863" s="38"/>
      <c r="AE863" s="38"/>
      <c r="AR863" s="231" t="s">
        <v>124</v>
      </c>
      <c r="AT863" s="231" t="s">
        <v>120</v>
      </c>
      <c r="AU863" s="231" t="s">
        <v>81</v>
      </c>
      <c r="AY863" s="17" t="s">
        <v>117</v>
      </c>
      <c r="BE863" s="232">
        <f>IF(N863="základní",J863,0)</f>
        <v>0</v>
      </c>
      <c r="BF863" s="232">
        <f>IF(N863="snížená",J863,0)</f>
        <v>0</v>
      </c>
      <c r="BG863" s="232">
        <f>IF(N863="zákl. přenesená",J863,0)</f>
        <v>0</v>
      </c>
      <c r="BH863" s="232">
        <f>IF(N863="sníž. přenesená",J863,0)</f>
        <v>0</v>
      </c>
      <c r="BI863" s="232">
        <f>IF(N863="nulová",J863,0)</f>
        <v>0</v>
      </c>
      <c r="BJ863" s="17" t="s">
        <v>81</v>
      </c>
      <c r="BK863" s="232">
        <f>ROUND(I863*H863,2)</f>
        <v>0</v>
      </c>
      <c r="BL863" s="17" t="s">
        <v>124</v>
      </c>
      <c r="BM863" s="231" t="s">
        <v>917</v>
      </c>
    </row>
    <row r="864" s="2" customFormat="1">
      <c r="A864" s="38"/>
      <c r="B864" s="39"/>
      <c r="C864" s="40"/>
      <c r="D864" s="233" t="s">
        <v>125</v>
      </c>
      <c r="E864" s="40"/>
      <c r="F864" s="234" t="s">
        <v>916</v>
      </c>
      <c r="G864" s="40"/>
      <c r="H864" s="40"/>
      <c r="I864" s="235"/>
      <c r="J864" s="40"/>
      <c r="K864" s="40"/>
      <c r="L864" s="44"/>
      <c r="M864" s="236"/>
      <c r="N864" s="237"/>
      <c r="O864" s="91"/>
      <c r="P864" s="91"/>
      <c r="Q864" s="91"/>
      <c r="R864" s="91"/>
      <c r="S864" s="91"/>
      <c r="T864" s="92"/>
      <c r="U864" s="38"/>
      <c r="V864" s="38"/>
      <c r="W864" s="38"/>
      <c r="X864" s="38"/>
      <c r="Y864" s="38"/>
      <c r="Z864" s="38"/>
      <c r="AA864" s="38"/>
      <c r="AB864" s="38"/>
      <c r="AC864" s="38"/>
      <c r="AD864" s="38"/>
      <c r="AE864" s="38"/>
      <c r="AT864" s="17" t="s">
        <v>125</v>
      </c>
      <c r="AU864" s="17" t="s">
        <v>81</v>
      </c>
    </row>
    <row r="865" s="2" customFormat="1" ht="24.15" customHeight="1">
      <c r="A865" s="38"/>
      <c r="B865" s="39"/>
      <c r="C865" s="219" t="s">
        <v>918</v>
      </c>
      <c r="D865" s="219" t="s">
        <v>120</v>
      </c>
      <c r="E865" s="220" t="s">
        <v>919</v>
      </c>
      <c r="F865" s="221" t="s">
        <v>920</v>
      </c>
      <c r="G865" s="222" t="s">
        <v>182</v>
      </c>
      <c r="H865" s="223">
        <v>835.52099999999996</v>
      </c>
      <c r="I865" s="224"/>
      <c r="J865" s="225">
        <f>ROUND(I865*H865,2)</f>
        <v>0</v>
      </c>
      <c r="K865" s="226"/>
      <c r="L865" s="44"/>
      <c r="M865" s="227" t="s">
        <v>1</v>
      </c>
      <c r="N865" s="228" t="s">
        <v>38</v>
      </c>
      <c r="O865" s="91"/>
      <c r="P865" s="229">
        <f>O865*H865</f>
        <v>0</v>
      </c>
      <c r="Q865" s="229">
        <v>0</v>
      </c>
      <c r="R865" s="229">
        <f>Q865*H865</f>
        <v>0</v>
      </c>
      <c r="S865" s="229">
        <v>0</v>
      </c>
      <c r="T865" s="230">
        <f>S865*H865</f>
        <v>0</v>
      </c>
      <c r="U865" s="38"/>
      <c r="V865" s="38"/>
      <c r="W865" s="38"/>
      <c r="X865" s="38"/>
      <c r="Y865" s="38"/>
      <c r="Z865" s="38"/>
      <c r="AA865" s="38"/>
      <c r="AB865" s="38"/>
      <c r="AC865" s="38"/>
      <c r="AD865" s="38"/>
      <c r="AE865" s="38"/>
      <c r="AR865" s="231" t="s">
        <v>124</v>
      </c>
      <c r="AT865" s="231" t="s">
        <v>120</v>
      </c>
      <c r="AU865" s="231" t="s">
        <v>81</v>
      </c>
      <c r="AY865" s="17" t="s">
        <v>117</v>
      </c>
      <c r="BE865" s="232">
        <f>IF(N865="základní",J865,0)</f>
        <v>0</v>
      </c>
      <c r="BF865" s="232">
        <f>IF(N865="snížená",J865,0)</f>
        <v>0</v>
      </c>
      <c r="BG865" s="232">
        <f>IF(N865="zákl. přenesená",J865,0)</f>
        <v>0</v>
      </c>
      <c r="BH865" s="232">
        <f>IF(N865="sníž. přenesená",J865,0)</f>
        <v>0</v>
      </c>
      <c r="BI865" s="232">
        <f>IF(N865="nulová",J865,0)</f>
        <v>0</v>
      </c>
      <c r="BJ865" s="17" t="s">
        <v>81</v>
      </c>
      <c r="BK865" s="232">
        <f>ROUND(I865*H865,2)</f>
        <v>0</v>
      </c>
      <c r="BL865" s="17" t="s">
        <v>124</v>
      </c>
      <c r="BM865" s="231" t="s">
        <v>921</v>
      </c>
    </row>
    <row r="866" s="2" customFormat="1">
      <c r="A866" s="38"/>
      <c r="B866" s="39"/>
      <c r="C866" s="40"/>
      <c r="D866" s="233" t="s">
        <v>125</v>
      </c>
      <c r="E866" s="40"/>
      <c r="F866" s="234" t="s">
        <v>920</v>
      </c>
      <c r="G866" s="40"/>
      <c r="H866" s="40"/>
      <c r="I866" s="235"/>
      <c r="J866" s="40"/>
      <c r="K866" s="40"/>
      <c r="L866" s="44"/>
      <c r="M866" s="236"/>
      <c r="N866" s="237"/>
      <c r="O866" s="91"/>
      <c r="P866" s="91"/>
      <c r="Q866" s="91"/>
      <c r="R866" s="91"/>
      <c r="S866" s="91"/>
      <c r="T866" s="92"/>
      <c r="U866" s="38"/>
      <c r="V866" s="38"/>
      <c r="W866" s="38"/>
      <c r="X866" s="38"/>
      <c r="Y866" s="38"/>
      <c r="Z866" s="38"/>
      <c r="AA866" s="38"/>
      <c r="AB866" s="38"/>
      <c r="AC866" s="38"/>
      <c r="AD866" s="38"/>
      <c r="AE866" s="38"/>
      <c r="AT866" s="17" t="s">
        <v>125</v>
      </c>
      <c r="AU866" s="17" t="s">
        <v>81</v>
      </c>
    </row>
    <row r="867" s="2" customFormat="1" ht="24.15" customHeight="1">
      <c r="A867" s="38"/>
      <c r="B867" s="39"/>
      <c r="C867" s="219" t="s">
        <v>545</v>
      </c>
      <c r="D867" s="219" t="s">
        <v>120</v>
      </c>
      <c r="E867" s="220" t="s">
        <v>922</v>
      </c>
      <c r="F867" s="221" t="s">
        <v>923</v>
      </c>
      <c r="G867" s="222" t="s">
        <v>182</v>
      </c>
      <c r="H867" s="223">
        <v>17.928999999999998</v>
      </c>
      <c r="I867" s="224"/>
      <c r="J867" s="225">
        <f>ROUND(I867*H867,2)</f>
        <v>0</v>
      </c>
      <c r="K867" s="226"/>
      <c r="L867" s="44"/>
      <c r="M867" s="227" t="s">
        <v>1</v>
      </c>
      <c r="N867" s="228" t="s">
        <v>38</v>
      </c>
      <c r="O867" s="91"/>
      <c r="P867" s="229">
        <f>O867*H867</f>
        <v>0</v>
      </c>
      <c r="Q867" s="229">
        <v>0</v>
      </c>
      <c r="R867" s="229">
        <f>Q867*H867</f>
        <v>0</v>
      </c>
      <c r="S867" s="229">
        <v>0</v>
      </c>
      <c r="T867" s="230">
        <f>S867*H867</f>
        <v>0</v>
      </c>
      <c r="U867" s="38"/>
      <c r="V867" s="38"/>
      <c r="W867" s="38"/>
      <c r="X867" s="38"/>
      <c r="Y867" s="38"/>
      <c r="Z867" s="38"/>
      <c r="AA867" s="38"/>
      <c r="AB867" s="38"/>
      <c r="AC867" s="38"/>
      <c r="AD867" s="38"/>
      <c r="AE867" s="38"/>
      <c r="AR867" s="231" t="s">
        <v>124</v>
      </c>
      <c r="AT867" s="231" t="s">
        <v>120</v>
      </c>
      <c r="AU867" s="231" t="s">
        <v>81</v>
      </c>
      <c r="AY867" s="17" t="s">
        <v>117</v>
      </c>
      <c r="BE867" s="232">
        <f>IF(N867="základní",J867,0)</f>
        <v>0</v>
      </c>
      <c r="BF867" s="232">
        <f>IF(N867="snížená",J867,0)</f>
        <v>0</v>
      </c>
      <c r="BG867" s="232">
        <f>IF(N867="zákl. přenesená",J867,0)</f>
        <v>0</v>
      </c>
      <c r="BH867" s="232">
        <f>IF(N867="sníž. přenesená",J867,0)</f>
        <v>0</v>
      </c>
      <c r="BI867" s="232">
        <f>IF(N867="nulová",J867,0)</f>
        <v>0</v>
      </c>
      <c r="BJ867" s="17" t="s">
        <v>81</v>
      </c>
      <c r="BK867" s="232">
        <f>ROUND(I867*H867,2)</f>
        <v>0</v>
      </c>
      <c r="BL867" s="17" t="s">
        <v>124</v>
      </c>
      <c r="BM867" s="231" t="s">
        <v>924</v>
      </c>
    </row>
    <row r="868" s="2" customFormat="1">
      <c r="A868" s="38"/>
      <c r="B868" s="39"/>
      <c r="C868" s="40"/>
      <c r="D868" s="233" t="s">
        <v>125</v>
      </c>
      <c r="E868" s="40"/>
      <c r="F868" s="234" t="s">
        <v>923</v>
      </c>
      <c r="G868" s="40"/>
      <c r="H868" s="40"/>
      <c r="I868" s="235"/>
      <c r="J868" s="40"/>
      <c r="K868" s="40"/>
      <c r="L868" s="44"/>
      <c r="M868" s="236"/>
      <c r="N868" s="237"/>
      <c r="O868" s="91"/>
      <c r="P868" s="91"/>
      <c r="Q868" s="91"/>
      <c r="R868" s="91"/>
      <c r="S868" s="91"/>
      <c r="T868" s="92"/>
      <c r="U868" s="38"/>
      <c r="V868" s="38"/>
      <c r="W868" s="38"/>
      <c r="X868" s="38"/>
      <c r="Y868" s="38"/>
      <c r="Z868" s="38"/>
      <c r="AA868" s="38"/>
      <c r="AB868" s="38"/>
      <c r="AC868" s="38"/>
      <c r="AD868" s="38"/>
      <c r="AE868" s="38"/>
      <c r="AT868" s="17" t="s">
        <v>125</v>
      </c>
      <c r="AU868" s="17" t="s">
        <v>81</v>
      </c>
    </row>
    <row r="869" s="13" customFormat="1">
      <c r="A869" s="13"/>
      <c r="B869" s="243"/>
      <c r="C869" s="244"/>
      <c r="D869" s="233" t="s">
        <v>174</v>
      </c>
      <c r="E869" s="245" t="s">
        <v>1</v>
      </c>
      <c r="F869" s="246" t="s">
        <v>925</v>
      </c>
      <c r="G869" s="244"/>
      <c r="H869" s="245" t="s">
        <v>1</v>
      </c>
      <c r="I869" s="247"/>
      <c r="J869" s="244"/>
      <c r="K869" s="244"/>
      <c r="L869" s="248"/>
      <c r="M869" s="249"/>
      <c r="N869" s="250"/>
      <c r="O869" s="250"/>
      <c r="P869" s="250"/>
      <c r="Q869" s="250"/>
      <c r="R869" s="250"/>
      <c r="S869" s="250"/>
      <c r="T869" s="251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252" t="s">
        <v>174</v>
      </c>
      <c r="AU869" s="252" t="s">
        <v>81</v>
      </c>
      <c r="AV869" s="13" t="s">
        <v>81</v>
      </c>
      <c r="AW869" s="13" t="s">
        <v>30</v>
      </c>
      <c r="AX869" s="13" t="s">
        <v>73</v>
      </c>
      <c r="AY869" s="252" t="s">
        <v>117</v>
      </c>
    </row>
    <row r="870" s="14" customFormat="1">
      <c r="A870" s="14"/>
      <c r="B870" s="253"/>
      <c r="C870" s="254"/>
      <c r="D870" s="233" t="s">
        <v>174</v>
      </c>
      <c r="E870" s="255" t="s">
        <v>1</v>
      </c>
      <c r="F870" s="256" t="s">
        <v>319</v>
      </c>
      <c r="G870" s="254"/>
      <c r="H870" s="257">
        <v>17.928999999999998</v>
      </c>
      <c r="I870" s="258"/>
      <c r="J870" s="254"/>
      <c r="K870" s="254"/>
      <c r="L870" s="259"/>
      <c r="M870" s="260"/>
      <c r="N870" s="261"/>
      <c r="O870" s="261"/>
      <c r="P870" s="261"/>
      <c r="Q870" s="261"/>
      <c r="R870" s="261"/>
      <c r="S870" s="261"/>
      <c r="T870" s="262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263" t="s">
        <v>174</v>
      </c>
      <c r="AU870" s="263" t="s">
        <v>81</v>
      </c>
      <c r="AV870" s="14" t="s">
        <v>83</v>
      </c>
      <c r="AW870" s="14" t="s">
        <v>30</v>
      </c>
      <c r="AX870" s="14" t="s">
        <v>73</v>
      </c>
      <c r="AY870" s="263" t="s">
        <v>117</v>
      </c>
    </row>
    <row r="871" s="15" customFormat="1">
      <c r="A871" s="15"/>
      <c r="B871" s="264"/>
      <c r="C871" s="265"/>
      <c r="D871" s="233" t="s">
        <v>174</v>
      </c>
      <c r="E871" s="266" t="s">
        <v>1</v>
      </c>
      <c r="F871" s="267" t="s">
        <v>179</v>
      </c>
      <c r="G871" s="265"/>
      <c r="H871" s="268">
        <v>17.928999999999998</v>
      </c>
      <c r="I871" s="269"/>
      <c r="J871" s="265"/>
      <c r="K871" s="265"/>
      <c r="L871" s="270"/>
      <c r="M871" s="271"/>
      <c r="N871" s="272"/>
      <c r="O871" s="272"/>
      <c r="P871" s="272"/>
      <c r="Q871" s="272"/>
      <c r="R871" s="272"/>
      <c r="S871" s="272"/>
      <c r="T871" s="273"/>
      <c r="U871" s="15"/>
      <c r="V871" s="15"/>
      <c r="W871" s="15"/>
      <c r="X871" s="15"/>
      <c r="Y871" s="15"/>
      <c r="Z871" s="15"/>
      <c r="AA871" s="15"/>
      <c r="AB871" s="15"/>
      <c r="AC871" s="15"/>
      <c r="AD871" s="15"/>
      <c r="AE871" s="15"/>
      <c r="AT871" s="274" t="s">
        <v>174</v>
      </c>
      <c r="AU871" s="274" t="s">
        <v>81</v>
      </c>
      <c r="AV871" s="15" t="s">
        <v>124</v>
      </c>
      <c r="AW871" s="15" t="s">
        <v>30</v>
      </c>
      <c r="AX871" s="15" t="s">
        <v>81</v>
      </c>
      <c r="AY871" s="274" t="s">
        <v>117</v>
      </c>
    </row>
    <row r="872" s="2" customFormat="1" ht="24.15" customHeight="1">
      <c r="A872" s="38"/>
      <c r="B872" s="39"/>
      <c r="C872" s="275" t="s">
        <v>926</v>
      </c>
      <c r="D872" s="275" t="s">
        <v>208</v>
      </c>
      <c r="E872" s="276" t="s">
        <v>927</v>
      </c>
      <c r="F872" s="277" t="s">
        <v>928</v>
      </c>
      <c r="G872" s="278" t="s">
        <v>182</v>
      </c>
      <c r="H872" s="279">
        <v>19.722000000000001</v>
      </c>
      <c r="I872" s="280"/>
      <c r="J872" s="281">
        <f>ROUND(I872*H872,2)</f>
        <v>0</v>
      </c>
      <c r="K872" s="282"/>
      <c r="L872" s="283"/>
      <c r="M872" s="284" t="s">
        <v>1</v>
      </c>
      <c r="N872" s="285" t="s">
        <v>38</v>
      </c>
      <c r="O872" s="91"/>
      <c r="P872" s="229">
        <f>O872*H872</f>
        <v>0</v>
      </c>
      <c r="Q872" s="229">
        <v>0</v>
      </c>
      <c r="R872" s="229">
        <f>Q872*H872</f>
        <v>0</v>
      </c>
      <c r="S872" s="229">
        <v>0</v>
      </c>
      <c r="T872" s="230">
        <f>S872*H872</f>
        <v>0</v>
      </c>
      <c r="U872" s="38"/>
      <c r="V872" s="38"/>
      <c r="W872" s="38"/>
      <c r="X872" s="38"/>
      <c r="Y872" s="38"/>
      <c r="Z872" s="38"/>
      <c r="AA872" s="38"/>
      <c r="AB872" s="38"/>
      <c r="AC872" s="38"/>
      <c r="AD872" s="38"/>
      <c r="AE872" s="38"/>
      <c r="AR872" s="231" t="s">
        <v>136</v>
      </c>
      <c r="AT872" s="231" t="s">
        <v>208</v>
      </c>
      <c r="AU872" s="231" t="s">
        <v>81</v>
      </c>
      <c r="AY872" s="17" t="s">
        <v>117</v>
      </c>
      <c r="BE872" s="232">
        <f>IF(N872="základní",J872,0)</f>
        <v>0</v>
      </c>
      <c r="BF872" s="232">
        <f>IF(N872="snížená",J872,0)</f>
        <v>0</v>
      </c>
      <c r="BG872" s="232">
        <f>IF(N872="zákl. přenesená",J872,0)</f>
        <v>0</v>
      </c>
      <c r="BH872" s="232">
        <f>IF(N872="sníž. přenesená",J872,0)</f>
        <v>0</v>
      </c>
      <c r="BI872" s="232">
        <f>IF(N872="nulová",J872,0)</f>
        <v>0</v>
      </c>
      <c r="BJ872" s="17" t="s">
        <v>81</v>
      </c>
      <c r="BK872" s="232">
        <f>ROUND(I872*H872,2)</f>
        <v>0</v>
      </c>
      <c r="BL872" s="17" t="s">
        <v>124</v>
      </c>
      <c r="BM872" s="231" t="s">
        <v>929</v>
      </c>
    </row>
    <row r="873" s="2" customFormat="1">
      <c r="A873" s="38"/>
      <c r="B873" s="39"/>
      <c r="C873" s="40"/>
      <c r="D873" s="233" t="s">
        <v>125</v>
      </c>
      <c r="E873" s="40"/>
      <c r="F873" s="234" t="s">
        <v>928</v>
      </c>
      <c r="G873" s="40"/>
      <c r="H873" s="40"/>
      <c r="I873" s="235"/>
      <c r="J873" s="40"/>
      <c r="K873" s="40"/>
      <c r="L873" s="44"/>
      <c r="M873" s="236"/>
      <c r="N873" s="237"/>
      <c r="O873" s="91"/>
      <c r="P873" s="91"/>
      <c r="Q873" s="91"/>
      <c r="R873" s="91"/>
      <c r="S873" s="91"/>
      <c r="T873" s="92"/>
      <c r="U873" s="38"/>
      <c r="V873" s="38"/>
      <c r="W873" s="38"/>
      <c r="X873" s="38"/>
      <c r="Y873" s="38"/>
      <c r="Z873" s="38"/>
      <c r="AA873" s="38"/>
      <c r="AB873" s="38"/>
      <c r="AC873" s="38"/>
      <c r="AD873" s="38"/>
      <c r="AE873" s="38"/>
      <c r="AT873" s="17" t="s">
        <v>125</v>
      </c>
      <c r="AU873" s="17" t="s">
        <v>81</v>
      </c>
    </row>
    <row r="874" s="13" customFormat="1">
      <c r="A874" s="13"/>
      <c r="B874" s="243"/>
      <c r="C874" s="244"/>
      <c r="D874" s="233" t="s">
        <v>174</v>
      </c>
      <c r="E874" s="245" t="s">
        <v>1</v>
      </c>
      <c r="F874" s="246" t="s">
        <v>930</v>
      </c>
      <c r="G874" s="244"/>
      <c r="H874" s="245" t="s">
        <v>1</v>
      </c>
      <c r="I874" s="247"/>
      <c r="J874" s="244"/>
      <c r="K874" s="244"/>
      <c r="L874" s="248"/>
      <c r="M874" s="249"/>
      <c r="N874" s="250"/>
      <c r="O874" s="250"/>
      <c r="P874" s="250"/>
      <c r="Q874" s="250"/>
      <c r="R874" s="250"/>
      <c r="S874" s="250"/>
      <c r="T874" s="251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52" t="s">
        <v>174</v>
      </c>
      <c r="AU874" s="252" t="s">
        <v>81</v>
      </c>
      <c r="AV874" s="13" t="s">
        <v>81</v>
      </c>
      <c r="AW874" s="13" t="s">
        <v>30</v>
      </c>
      <c r="AX874" s="13" t="s">
        <v>73</v>
      </c>
      <c r="AY874" s="252" t="s">
        <v>117</v>
      </c>
    </row>
    <row r="875" s="14" customFormat="1">
      <c r="A875" s="14"/>
      <c r="B875" s="253"/>
      <c r="C875" s="254"/>
      <c r="D875" s="233" t="s">
        <v>174</v>
      </c>
      <c r="E875" s="255" t="s">
        <v>1</v>
      </c>
      <c r="F875" s="256" t="s">
        <v>931</v>
      </c>
      <c r="G875" s="254"/>
      <c r="H875" s="257">
        <v>19.722000000000001</v>
      </c>
      <c r="I875" s="258"/>
      <c r="J875" s="254"/>
      <c r="K875" s="254"/>
      <c r="L875" s="259"/>
      <c r="M875" s="260"/>
      <c r="N875" s="261"/>
      <c r="O875" s="261"/>
      <c r="P875" s="261"/>
      <c r="Q875" s="261"/>
      <c r="R875" s="261"/>
      <c r="S875" s="261"/>
      <c r="T875" s="262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263" t="s">
        <v>174</v>
      </c>
      <c r="AU875" s="263" t="s">
        <v>81</v>
      </c>
      <c r="AV875" s="14" t="s">
        <v>83</v>
      </c>
      <c r="AW875" s="14" t="s">
        <v>30</v>
      </c>
      <c r="AX875" s="14" t="s">
        <v>73</v>
      </c>
      <c r="AY875" s="263" t="s">
        <v>117</v>
      </c>
    </row>
    <row r="876" s="15" customFormat="1">
      <c r="A876" s="15"/>
      <c r="B876" s="264"/>
      <c r="C876" s="265"/>
      <c r="D876" s="233" t="s">
        <v>174</v>
      </c>
      <c r="E876" s="266" t="s">
        <v>1</v>
      </c>
      <c r="F876" s="267" t="s">
        <v>179</v>
      </c>
      <c r="G876" s="265"/>
      <c r="H876" s="268">
        <v>19.722000000000001</v>
      </c>
      <c r="I876" s="269"/>
      <c r="J876" s="265"/>
      <c r="K876" s="265"/>
      <c r="L876" s="270"/>
      <c r="M876" s="271"/>
      <c r="N876" s="272"/>
      <c r="O876" s="272"/>
      <c r="P876" s="272"/>
      <c r="Q876" s="272"/>
      <c r="R876" s="272"/>
      <c r="S876" s="272"/>
      <c r="T876" s="273"/>
      <c r="U876" s="15"/>
      <c r="V876" s="15"/>
      <c r="W876" s="15"/>
      <c r="X876" s="15"/>
      <c r="Y876" s="15"/>
      <c r="Z876" s="15"/>
      <c r="AA876" s="15"/>
      <c r="AB876" s="15"/>
      <c r="AC876" s="15"/>
      <c r="AD876" s="15"/>
      <c r="AE876" s="15"/>
      <c r="AT876" s="274" t="s">
        <v>174</v>
      </c>
      <c r="AU876" s="274" t="s">
        <v>81</v>
      </c>
      <c r="AV876" s="15" t="s">
        <v>124</v>
      </c>
      <c r="AW876" s="15" t="s">
        <v>30</v>
      </c>
      <c r="AX876" s="15" t="s">
        <v>81</v>
      </c>
      <c r="AY876" s="274" t="s">
        <v>117</v>
      </c>
    </row>
    <row r="877" s="12" customFormat="1" ht="25.92" customHeight="1">
      <c r="A877" s="12"/>
      <c r="B877" s="203"/>
      <c r="C877" s="204"/>
      <c r="D877" s="205" t="s">
        <v>72</v>
      </c>
      <c r="E877" s="206" t="s">
        <v>932</v>
      </c>
      <c r="F877" s="206" t="s">
        <v>933</v>
      </c>
      <c r="G877" s="204"/>
      <c r="H877" s="204"/>
      <c r="I877" s="207"/>
      <c r="J877" s="208">
        <f>BK877</f>
        <v>0</v>
      </c>
      <c r="K877" s="204"/>
      <c r="L877" s="209"/>
      <c r="M877" s="210"/>
      <c r="N877" s="211"/>
      <c r="O877" s="211"/>
      <c r="P877" s="212">
        <f>SUM(P878:P885)</f>
        <v>0</v>
      </c>
      <c r="Q877" s="211"/>
      <c r="R877" s="212">
        <f>SUM(R878:R885)</f>
        <v>0</v>
      </c>
      <c r="S877" s="211"/>
      <c r="T877" s="213">
        <f>SUM(T878:T885)</f>
        <v>0</v>
      </c>
      <c r="U877" s="12"/>
      <c r="V877" s="12"/>
      <c r="W877" s="12"/>
      <c r="X877" s="12"/>
      <c r="Y877" s="12"/>
      <c r="Z877" s="12"/>
      <c r="AA877" s="12"/>
      <c r="AB877" s="12"/>
      <c r="AC877" s="12"/>
      <c r="AD877" s="12"/>
      <c r="AE877" s="12"/>
      <c r="AR877" s="214" t="s">
        <v>81</v>
      </c>
      <c r="AT877" s="215" t="s">
        <v>72</v>
      </c>
      <c r="AU877" s="215" t="s">
        <v>73</v>
      </c>
      <c r="AY877" s="214" t="s">
        <v>117</v>
      </c>
      <c r="BK877" s="216">
        <f>SUM(BK878:BK885)</f>
        <v>0</v>
      </c>
    </row>
    <row r="878" s="2" customFormat="1" ht="14.4" customHeight="1">
      <c r="A878" s="38"/>
      <c r="B878" s="39"/>
      <c r="C878" s="219" t="s">
        <v>550</v>
      </c>
      <c r="D878" s="219" t="s">
        <v>120</v>
      </c>
      <c r="E878" s="220" t="s">
        <v>364</v>
      </c>
      <c r="F878" s="221" t="s">
        <v>934</v>
      </c>
      <c r="G878" s="222" t="s">
        <v>123</v>
      </c>
      <c r="H878" s="223">
        <v>1</v>
      </c>
      <c r="I878" s="224"/>
      <c r="J878" s="225">
        <f>ROUND(I878*H878,2)</f>
        <v>0</v>
      </c>
      <c r="K878" s="226"/>
      <c r="L878" s="44"/>
      <c r="M878" s="227" t="s">
        <v>1</v>
      </c>
      <c r="N878" s="228" t="s">
        <v>38</v>
      </c>
      <c r="O878" s="91"/>
      <c r="P878" s="229">
        <f>O878*H878</f>
        <v>0</v>
      </c>
      <c r="Q878" s="229">
        <v>0</v>
      </c>
      <c r="R878" s="229">
        <f>Q878*H878</f>
        <v>0</v>
      </c>
      <c r="S878" s="229">
        <v>0</v>
      </c>
      <c r="T878" s="230">
        <f>S878*H878</f>
        <v>0</v>
      </c>
      <c r="U878" s="38"/>
      <c r="V878" s="38"/>
      <c r="W878" s="38"/>
      <c r="X878" s="38"/>
      <c r="Y878" s="38"/>
      <c r="Z878" s="38"/>
      <c r="AA878" s="38"/>
      <c r="AB878" s="38"/>
      <c r="AC878" s="38"/>
      <c r="AD878" s="38"/>
      <c r="AE878" s="38"/>
      <c r="AR878" s="231" t="s">
        <v>124</v>
      </c>
      <c r="AT878" s="231" t="s">
        <v>120</v>
      </c>
      <c r="AU878" s="231" t="s">
        <v>81</v>
      </c>
      <c r="AY878" s="17" t="s">
        <v>117</v>
      </c>
      <c r="BE878" s="232">
        <f>IF(N878="základní",J878,0)</f>
        <v>0</v>
      </c>
      <c r="BF878" s="232">
        <f>IF(N878="snížená",J878,0)</f>
        <v>0</v>
      </c>
      <c r="BG878" s="232">
        <f>IF(N878="zákl. přenesená",J878,0)</f>
        <v>0</v>
      </c>
      <c r="BH878" s="232">
        <f>IF(N878="sníž. přenesená",J878,0)</f>
        <v>0</v>
      </c>
      <c r="BI878" s="232">
        <f>IF(N878="nulová",J878,0)</f>
        <v>0</v>
      </c>
      <c r="BJ878" s="17" t="s">
        <v>81</v>
      </c>
      <c r="BK878" s="232">
        <f>ROUND(I878*H878,2)</f>
        <v>0</v>
      </c>
      <c r="BL878" s="17" t="s">
        <v>124</v>
      </c>
      <c r="BM878" s="231" t="s">
        <v>935</v>
      </c>
    </row>
    <row r="879" s="2" customFormat="1">
      <c r="A879" s="38"/>
      <c r="B879" s="39"/>
      <c r="C879" s="40"/>
      <c r="D879" s="233" t="s">
        <v>125</v>
      </c>
      <c r="E879" s="40"/>
      <c r="F879" s="234" t="s">
        <v>934</v>
      </c>
      <c r="G879" s="40"/>
      <c r="H879" s="40"/>
      <c r="I879" s="235"/>
      <c r="J879" s="40"/>
      <c r="K879" s="40"/>
      <c r="L879" s="44"/>
      <c r="M879" s="236"/>
      <c r="N879" s="237"/>
      <c r="O879" s="91"/>
      <c r="P879" s="91"/>
      <c r="Q879" s="91"/>
      <c r="R879" s="91"/>
      <c r="S879" s="91"/>
      <c r="T879" s="92"/>
      <c r="U879" s="38"/>
      <c r="V879" s="38"/>
      <c r="W879" s="38"/>
      <c r="X879" s="38"/>
      <c r="Y879" s="38"/>
      <c r="Z879" s="38"/>
      <c r="AA879" s="38"/>
      <c r="AB879" s="38"/>
      <c r="AC879" s="38"/>
      <c r="AD879" s="38"/>
      <c r="AE879" s="38"/>
      <c r="AT879" s="17" t="s">
        <v>125</v>
      </c>
      <c r="AU879" s="17" t="s">
        <v>81</v>
      </c>
    </row>
    <row r="880" s="2" customFormat="1" ht="14.4" customHeight="1">
      <c r="A880" s="38"/>
      <c r="B880" s="39"/>
      <c r="C880" s="219" t="s">
        <v>936</v>
      </c>
      <c r="D880" s="219" t="s">
        <v>120</v>
      </c>
      <c r="E880" s="220" t="s">
        <v>531</v>
      </c>
      <c r="F880" s="221" t="s">
        <v>937</v>
      </c>
      <c r="G880" s="222" t="s">
        <v>123</v>
      </c>
      <c r="H880" s="223">
        <v>1</v>
      </c>
      <c r="I880" s="224"/>
      <c r="J880" s="225">
        <f>ROUND(I880*H880,2)</f>
        <v>0</v>
      </c>
      <c r="K880" s="226"/>
      <c r="L880" s="44"/>
      <c r="M880" s="227" t="s">
        <v>1</v>
      </c>
      <c r="N880" s="228" t="s">
        <v>38</v>
      </c>
      <c r="O880" s="91"/>
      <c r="P880" s="229">
        <f>O880*H880</f>
        <v>0</v>
      </c>
      <c r="Q880" s="229">
        <v>0</v>
      </c>
      <c r="R880" s="229">
        <f>Q880*H880</f>
        <v>0</v>
      </c>
      <c r="S880" s="229">
        <v>0</v>
      </c>
      <c r="T880" s="230">
        <f>S880*H880</f>
        <v>0</v>
      </c>
      <c r="U880" s="38"/>
      <c r="V880" s="38"/>
      <c r="W880" s="38"/>
      <c r="X880" s="38"/>
      <c r="Y880" s="38"/>
      <c r="Z880" s="38"/>
      <c r="AA880" s="38"/>
      <c r="AB880" s="38"/>
      <c r="AC880" s="38"/>
      <c r="AD880" s="38"/>
      <c r="AE880" s="38"/>
      <c r="AR880" s="231" t="s">
        <v>124</v>
      </c>
      <c r="AT880" s="231" t="s">
        <v>120</v>
      </c>
      <c r="AU880" s="231" t="s">
        <v>81</v>
      </c>
      <c r="AY880" s="17" t="s">
        <v>117</v>
      </c>
      <c r="BE880" s="232">
        <f>IF(N880="základní",J880,0)</f>
        <v>0</v>
      </c>
      <c r="BF880" s="232">
        <f>IF(N880="snížená",J880,0)</f>
        <v>0</v>
      </c>
      <c r="BG880" s="232">
        <f>IF(N880="zákl. přenesená",J880,0)</f>
        <v>0</v>
      </c>
      <c r="BH880" s="232">
        <f>IF(N880="sníž. přenesená",J880,0)</f>
        <v>0</v>
      </c>
      <c r="BI880" s="232">
        <f>IF(N880="nulová",J880,0)</f>
        <v>0</v>
      </c>
      <c r="BJ880" s="17" t="s">
        <v>81</v>
      </c>
      <c r="BK880" s="232">
        <f>ROUND(I880*H880,2)</f>
        <v>0</v>
      </c>
      <c r="BL880" s="17" t="s">
        <v>124</v>
      </c>
      <c r="BM880" s="231" t="s">
        <v>938</v>
      </c>
    </row>
    <row r="881" s="2" customFormat="1">
      <c r="A881" s="38"/>
      <c r="B881" s="39"/>
      <c r="C881" s="40"/>
      <c r="D881" s="233" t="s">
        <v>125</v>
      </c>
      <c r="E881" s="40"/>
      <c r="F881" s="234" t="s">
        <v>939</v>
      </c>
      <c r="G881" s="40"/>
      <c r="H881" s="40"/>
      <c r="I881" s="235"/>
      <c r="J881" s="40"/>
      <c r="K881" s="40"/>
      <c r="L881" s="44"/>
      <c r="M881" s="236"/>
      <c r="N881" s="237"/>
      <c r="O881" s="91"/>
      <c r="P881" s="91"/>
      <c r="Q881" s="91"/>
      <c r="R881" s="91"/>
      <c r="S881" s="91"/>
      <c r="T881" s="92"/>
      <c r="U881" s="38"/>
      <c r="V881" s="38"/>
      <c r="W881" s="38"/>
      <c r="X881" s="38"/>
      <c r="Y881" s="38"/>
      <c r="Z881" s="38"/>
      <c r="AA881" s="38"/>
      <c r="AB881" s="38"/>
      <c r="AC881" s="38"/>
      <c r="AD881" s="38"/>
      <c r="AE881" s="38"/>
      <c r="AT881" s="17" t="s">
        <v>125</v>
      </c>
      <c r="AU881" s="17" t="s">
        <v>81</v>
      </c>
    </row>
    <row r="882" s="2" customFormat="1" ht="14.4" customHeight="1">
      <c r="A882" s="38"/>
      <c r="B882" s="39"/>
      <c r="C882" s="219" t="s">
        <v>553</v>
      </c>
      <c r="D882" s="219" t="s">
        <v>120</v>
      </c>
      <c r="E882" s="220" t="s">
        <v>372</v>
      </c>
      <c r="F882" s="221" t="s">
        <v>940</v>
      </c>
      <c r="G882" s="222" t="s">
        <v>123</v>
      </c>
      <c r="H882" s="223">
        <v>1</v>
      </c>
      <c r="I882" s="224"/>
      <c r="J882" s="225">
        <f>ROUND(I882*H882,2)</f>
        <v>0</v>
      </c>
      <c r="K882" s="226"/>
      <c r="L882" s="44"/>
      <c r="M882" s="227" t="s">
        <v>1</v>
      </c>
      <c r="N882" s="228" t="s">
        <v>38</v>
      </c>
      <c r="O882" s="91"/>
      <c r="P882" s="229">
        <f>O882*H882</f>
        <v>0</v>
      </c>
      <c r="Q882" s="229">
        <v>0</v>
      </c>
      <c r="R882" s="229">
        <f>Q882*H882</f>
        <v>0</v>
      </c>
      <c r="S882" s="229">
        <v>0</v>
      </c>
      <c r="T882" s="230">
        <f>S882*H882</f>
        <v>0</v>
      </c>
      <c r="U882" s="38"/>
      <c r="V882" s="38"/>
      <c r="W882" s="38"/>
      <c r="X882" s="38"/>
      <c r="Y882" s="38"/>
      <c r="Z882" s="38"/>
      <c r="AA882" s="38"/>
      <c r="AB882" s="38"/>
      <c r="AC882" s="38"/>
      <c r="AD882" s="38"/>
      <c r="AE882" s="38"/>
      <c r="AR882" s="231" t="s">
        <v>124</v>
      </c>
      <c r="AT882" s="231" t="s">
        <v>120</v>
      </c>
      <c r="AU882" s="231" t="s">
        <v>81</v>
      </c>
      <c r="AY882" s="17" t="s">
        <v>117</v>
      </c>
      <c r="BE882" s="232">
        <f>IF(N882="základní",J882,0)</f>
        <v>0</v>
      </c>
      <c r="BF882" s="232">
        <f>IF(N882="snížená",J882,0)</f>
        <v>0</v>
      </c>
      <c r="BG882" s="232">
        <f>IF(N882="zákl. přenesená",J882,0)</f>
        <v>0</v>
      </c>
      <c r="BH882" s="232">
        <f>IF(N882="sníž. přenesená",J882,0)</f>
        <v>0</v>
      </c>
      <c r="BI882" s="232">
        <f>IF(N882="nulová",J882,0)</f>
        <v>0</v>
      </c>
      <c r="BJ882" s="17" t="s">
        <v>81</v>
      </c>
      <c r="BK882" s="232">
        <f>ROUND(I882*H882,2)</f>
        <v>0</v>
      </c>
      <c r="BL882" s="17" t="s">
        <v>124</v>
      </c>
      <c r="BM882" s="231" t="s">
        <v>941</v>
      </c>
    </row>
    <row r="883" s="2" customFormat="1">
      <c r="A883" s="38"/>
      <c r="B883" s="39"/>
      <c r="C883" s="40"/>
      <c r="D883" s="233" t="s">
        <v>125</v>
      </c>
      <c r="E883" s="40"/>
      <c r="F883" s="234" t="s">
        <v>940</v>
      </c>
      <c r="G883" s="40"/>
      <c r="H883" s="40"/>
      <c r="I883" s="235"/>
      <c r="J883" s="40"/>
      <c r="K883" s="40"/>
      <c r="L883" s="44"/>
      <c r="M883" s="236"/>
      <c r="N883" s="237"/>
      <c r="O883" s="91"/>
      <c r="P883" s="91"/>
      <c r="Q883" s="91"/>
      <c r="R883" s="91"/>
      <c r="S883" s="91"/>
      <c r="T883" s="92"/>
      <c r="U883" s="38"/>
      <c r="V883" s="38"/>
      <c r="W883" s="38"/>
      <c r="X883" s="38"/>
      <c r="Y883" s="38"/>
      <c r="Z883" s="38"/>
      <c r="AA883" s="38"/>
      <c r="AB883" s="38"/>
      <c r="AC883" s="38"/>
      <c r="AD883" s="38"/>
      <c r="AE883" s="38"/>
      <c r="AT883" s="17" t="s">
        <v>125</v>
      </c>
      <c r="AU883" s="17" t="s">
        <v>81</v>
      </c>
    </row>
    <row r="884" s="2" customFormat="1" ht="14.4" customHeight="1">
      <c r="A884" s="38"/>
      <c r="B884" s="39"/>
      <c r="C884" s="219" t="s">
        <v>942</v>
      </c>
      <c r="D884" s="219" t="s">
        <v>120</v>
      </c>
      <c r="E884" s="220" t="s">
        <v>379</v>
      </c>
      <c r="F884" s="221" t="s">
        <v>943</v>
      </c>
      <c r="G884" s="222" t="s">
        <v>123</v>
      </c>
      <c r="H884" s="223">
        <v>1</v>
      </c>
      <c r="I884" s="224"/>
      <c r="J884" s="225">
        <f>ROUND(I884*H884,2)</f>
        <v>0</v>
      </c>
      <c r="K884" s="226"/>
      <c r="L884" s="44"/>
      <c r="M884" s="227" t="s">
        <v>1</v>
      </c>
      <c r="N884" s="228" t="s">
        <v>38</v>
      </c>
      <c r="O884" s="91"/>
      <c r="P884" s="229">
        <f>O884*H884</f>
        <v>0</v>
      </c>
      <c r="Q884" s="229">
        <v>0</v>
      </c>
      <c r="R884" s="229">
        <f>Q884*H884</f>
        <v>0</v>
      </c>
      <c r="S884" s="229">
        <v>0</v>
      </c>
      <c r="T884" s="230">
        <f>S884*H884</f>
        <v>0</v>
      </c>
      <c r="U884" s="38"/>
      <c r="V884" s="38"/>
      <c r="W884" s="38"/>
      <c r="X884" s="38"/>
      <c r="Y884" s="38"/>
      <c r="Z884" s="38"/>
      <c r="AA884" s="38"/>
      <c r="AB884" s="38"/>
      <c r="AC884" s="38"/>
      <c r="AD884" s="38"/>
      <c r="AE884" s="38"/>
      <c r="AR884" s="231" t="s">
        <v>124</v>
      </c>
      <c r="AT884" s="231" t="s">
        <v>120</v>
      </c>
      <c r="AU884" s="231" t="s">
        <v>81</v>
      </c>
      <c r="AY884" s="17" t="s">
        <v>117</v>
      </c>
      <c r="BE884" s="232">
        <f>IF(N884="základní",J884,0)</f>
        <v>0</v>
      </c>
      <c r="BF884" s="232">
        <f>IF(N884="snížená",J884,0)</f>
        <v>0</v>
      </c>
      <c r="BG884" s="232">
        <f>IF(N884="zákl. přenesená",J884,0)</f>
        <v>0</v>
      </c>
      <c r="BH884" s="232">
        <f>IF(N884="sníž. přenesená",J884,0)</f>
        <v>0</v>
      </c>
      <c r="BI884" s="232">
        <f>IF(N884="nulová",J884,0)</f>
        <v>0</v>
      </c>
      <c r="BJ884" s="17" t="s">
        <v>81</v>
      </c>
      <c r="BK884" s="232">
        <f>ROUND(I884*H884,2)</f>
        <v>0</v>
      </c>
      <c r="BL884" s="17" t="s">
        <v>124</v>
      </c>
      <c r="BM884" s="231" t="s">
        <v>944</v>
      </c>
    </row>
    <row r="885" s="2" customFormat="1">
      <c r="A885" s="38"/>
      <c r="B885" s="39"/>
      <c r="C885" s="40"/>
      <c r="D885" s="233" t="s">
        <v>125</v>
      </c>
      <c r="E885" s="40"/>
      <c r="F885" s="234" t="s">
        <v>945</v>
      </c>
      <c r="G885" s="40"/>
      <c r="H885" s="40"/>
      <c r="I885" s="235"/>
      <c r="J885" s="40"/>
      <c r="K885" s="40"/>
      <c r="L885" s="44"/>
      <c r="M885" s="236"/>
      <c r="N885" s="237"/>
      <c r="O885" s="91"/>
      <c r="P885" s="91"/>
      <c r="Q885" s="91"/>
      <c r="R885" s="91"/>
      <c r="S885" s="91"/>
      <c r="T885" s="92"/>
      <c r="U885" s="38"/>
      <c r="V885" s="38"/>
      <c r="W885" s="38"/>
      <c r="X885" s="38"/>
      <c r="Y885" s="38"/>
      <c r="Z885" s="38"/>
      <c r="AA885" s="38"/>
      <c r="AB885" s="38"/>
      <c r="AC885" s="38"/>
      <c r="AD885" s="38"/>
      <c r="AE885" s="38"/>
      <c r="AT885" s="17" t="s">
        <v>125</v>
      </c>
      <c r="AU885" s="17" t="s">
        <v>81</v>
      </c>
    </row>
    <row r="886" s="12" customFormat="1" ht="25.92" customHeight="1">
      <c r="A886" s="12"/>
      <c r="B886" s="203"/>
      <c r="C886" s="204"/>
      <c r="D886" s="205" t="s">
        <v>72</v>
      </c>
      <c r="E886" s="206" t="s">
        <v>946</v>
      </c>
      <c r="F886" s="206" t="s">
        <v>133</v>
      </c>
      <c r="G886" s="204"/>
      <c r="H886" s="204"/>
      <c r="I886" s="207"/>
      <c r="J886" s="208">
        <f>BK886</f>
        <v>0</v>
      </c>
      <c r="K886" s="204"/>
      <c r="L886" s="209"/>
      <c r="M886" s="210"/>
      <c r="N886" s="211"/>
      <c r="O886" s="211"/>
      <c r="P886" s="212">
        <f>SUM(P887:P888)</f>
        <v>0</v>
      </c>
      <c r="Q886" s="211"/>
      <c r="R886" s="212">
        <f>SUM(R887:R888)</f>
        <v>0</v>
      </c>
      <c r="S886" s="211"/>
      <c r="T886" s="213">
        <f>SUM(T887:T888)</f>
        <v>0</v>
      </c>
      <c r="U886" s="12"/>
      <c r="V886" s="12"/>
      <c r="W886" s="12"/>
      <c r="X886" s="12"/>
      <c r="Y886" s="12"/>
      <c r="Z886" s="12"/>
      <c r="AA886" s="12"/>
      <c r="AB886" s="12"/>
      <c r="AC886" s="12"/>
      <c r="AD886" s="12"/>
      <c r="AE886" s="12"/>
      <c r="AR886" s="214" t="s">
        <v>81</v>
      </c>
      <c r="AT886" s="215" t="s">
        <v>72</v>
      </c>
      <c r="AU886" s="215" t="s">
        <v>73</v>
      </c>
      <c r="AY886" s="214" t="s">
        <v>117</v>
      </c>
      <c r="BK886" s="216">
        <f>SUM(BK887:BK888)</f>
        <v>0</v>
      </c>
    </row>
    <row r="887" s="2" customFormat="1" ht="14.4" customHeight="1">
      <c r="A887" s="38"/>
      <c r="B887" s="39"/>
      <c r="C887" s="219" t="s">
        <v>563</v>
      </c>
      <c r="D887" s="219" t="s">
        <v>120</v>
      </c>
      <c r="E887" s="220" t="s">
        <v>947</v>
      </c>
      <c r="F887" s="221" t="s">
        <v>948</v>
      </c>
      <c r="G887" s="222" t="s">
        <v>410</v>
      </c>
      <c r="H887" s="223">
        <v>50</v>
      </c>
      <c r="I887" s="224"/>
      <c r="J887" s="225">
        <f>ROUND(I887*H887,2)</f>
        <v>0</v>
      </c>
      <c r="K887" s="226"/>
      <c r="L887" s="44"/>
      <c r="M887" s="227" t="s">
        <v>1</v>
      </c>
      <c r="N887" s="228" t="s">
        <v>38</v>
      </c>
      <c r="O887" s="91"/>
      <c r="P887" s="229">
        <f>O887*H887</f>
        <v>0</v>
      </c>
      <c r="Q887" s="229">
        <v>0</v>
      </c>
      <c r="R887" s="229">
        <f>Q887*H887</f>
        <v>0</v>
      </c>
      <c r="S887" s="229">
        <v>0</v>
      </c>
      <c r="T887" s="230">
        <f>S887*H887</f>
        <v>0</v>
      </c>
      <c r="U887" s="38"/>
      <c r="V887" s="38"/>
      <c r="W887" s="38"/>
      <c r="X887" s="38"/>
      <c r="Y887" s="38"/>
      <c r="Z887" s="38"/>
      <c r="AA887" s="38"/>
      <c r="AB887" s="38"/>
      <c r="AC887" s="38"/>
      <c r="AD887" s="38"/>
      <c r="AE887" s="38"/>
      <c r="AR887" s="231" t="s">
        <v>124</v>
      </c>
      <c r="AT887" s="231" t="s">
        <v>120</v>
      </c>
      <c r="AU887" s="231" t="s">
        <v>81</v>
      </c>
      <c r="AY887" s="17" t="s">
        <v>117</v>
      </c>
      <c r="BE887" s="232">
        <f>IF(N887="základní",J887,0)</f>
        <v>0</v>
      </c>
      <c r="BF887" s="232">
        <f>IF(N887="snížená",J887,0)</f>
        <v>0</v>
      </c>
      <c r="BG887" s="232">
        <f>IF(N887="zákl. přenesená",J887,0)</f>
        <v>0</v>
      </c>
      <c r="BH887" s="232">
        <f>IF(N887="sníž. přenesená",J887,0)</f>
        <v>0</v>
      </c>
      <c r="BI887" s="232">
        <f>IF(N887="nulová",J887,0)</f>
        <v>0</v>
      </c>
      <c r="BJ887" s="17" t="s">
        <v>81</v>
      </c>
      <c r="BK887" s="232">
        <f>ROUND(I887*H887,2)</f>
        <v>0</v>
      </c>
      <c r="BL887" s="17" t="s">
        <v>124</v>
      </c>
      <c r="BM887" s="231" t="s">
        <v>949</v>
      </c>
    </row>
    <row r="888" s="2" customFormat="1">
      <c r="A888" s="38"/>
      <c r="B888" s="39"/>
      <c r="C888" s="40"/>
      <c r="D888" s="233" t="s">
        <v>125</v>
      </c>
      <c r="E888" s="40"/>
      <c r="F888" s="234" t="s">
        <v>948</v>
      </c>
      <c r="G888" s="40"/>
      <c r="H888" s="40"/>
      <c r="I888" s="235"/>
      <c r="J888" s="40"/>
      <c r="K888" s="40"/>
      <c r="L888" s="44"/>
      <c r="M888" s="239"/>
      <c r="N888" s="240"/>
      <c r="O888" s="241"/>
      <c r="P888" s="241"/>
      <c r="Q888" s="241"/>
      <c r="R888" s="241"/>
      <c r="S888" s="241"/>
      <c r="T888" s="242"/>
      <c r="U888" s="38"/>
      <c r="V888" s="38"/>
      <c r="W888" s="38"/>
      <c r="X888" s="38"/>
      <c r="Y888" s="38"/>
      <c r="Z888" s="38"/>
      <c r="AA888" s="38"/>
      <c r="AB888" s="38"/>
      <c r="AC888" s="38"/>
      <c r="AD888" s="38"/>
      <c r="AE888" s="38"/>
      <c r="AT888" s="17" t="s">
        <v>125</v>
      </c>
      <c r="AU888" s="17" t="s">
        <v>81</v>
      </c>
    </row>
    <row r="889" s="2" customFormat="1" ht="6.96" customHeight="1">
      <c r="A889" s="38"/>
      <c r="B889" s="66"/>
      <c r="C889" s="67"/>
      <c r="D889" s="67"/>
      <c r="E889" s="67"/>
      <c r="F889" s="67"/>
      <c r="G889" s="67"/>
      <c r="H889" s="67"/>
      <c r="I889" s="67"/>
      <c r="J889" s="67"/>
      <c r="K889" s="67"/>
      <c r="L889" s="44"/>
      <c r="M889" s="38"/>
      <c r="O889" s="38"/>
      <c r="P889" s="38"/>
      <c r="Q889" s="38"/>
      <c r="R889" s="38"/>
      <c r="S889" s="38"/>
      <c r="T889" s="38"/>
      <c r="U889" s="38"/>
      <c r="V889" s="38"/>
      <c r="W889" s="38"/>
      <c r="X889" s="38"/>
      <c r="Y889" s="38"/>
      <c r="Z889" s="38"/>
      <c r="AA889" s="38"/>
      <c r="AB889" s="38"/>
      <c r="AC889" s="38"/>
      <c r="AD889" s="38"/>
      <c r="AE889" s="38"/>
    </row>
  </sheetData>
  <sheetProtection sheet="1" autoFilter="0" formatColumns="0" formatRows="0" objects="1" scenarios="1" spinCount="100000" saltValue="WbKZv9pmd6K4h4T8pDEtyF5E5Y3kqBFOdNZBxt02LyInL/IEct30xKDYAvjPO5sxRswze0Dyz7ndpD6o1xFTRA==" hashValue="qq5Q/yaa3oDEMTfAmqE7f7cPJXQIW/GidQDkLB6CbRI3Gky+HB5xe0Y92jZB3bhwjWqdx/BC93wJwKsHIz2Xpw==" algorithmName="SHA-512" password="CC35"/>
  <autoFilter ref="C132:K888"/>
  <mergeCells count="9">
    <mergeCell ref="E7:H7"/>
    <mergeCell ref="E9:H9"/>
    <mergeCell ref="E18:H18"/>
    <mergeCell ref="E27:H27"/>
    <mergeCell ref="E85:H85"/>
    <mergeCell ref="E87:H87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90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Ostravska univerzita-21.10.2020 - upraveny dle p.Svoboda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950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21. 10. 2020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ROUND(J131,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ROUND((SUM(BE131:BE453)),  2)</f>
        <v>0</v>
      </c>
      <c r="G33" s="38"/>
      <c r="H33" s="38"/>
      <c r="I33" s="155">
        <v>0.20999999999999999</v>
      </c>
      <c r="J33" s="154">
        <f>ROUND(((SUM(BE131:BE453))*I33),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ROUND((SUM(BF131:BF453)),  2)</f>
        <v>0</v>
      </c>
      <c r="G34" s="38"/>
      <c r="H34" s="38"/>
      <c r="I34" s="155">
        <v>0.14999999999999999</v>
      </c>
      <c r="J34" s="154">
        <f>ROUND(((SUM(BF131:BF453))*I34),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ROUND((SUM(BG131:BG453)),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ROUND((SUM(BH131:BH453)),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ROUND((SUM(BI131:BI453)),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Ostravska univerzita-21.10.2020 - upraveny dle p.Svoboda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02 - SO 02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21. 10. 2020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94</v>
      </c>
      <c r="D94" s="176"/>
      <c r="E94" s="176"/>
      <c r="F94" s="176"/>
      <c r="G94" s="176"/>
      <c r="H94" s="176"/>
      <c r="I94" s="176"/>
      <c r="J94" s="177" t="s">
        <v>95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96</v>
      </c>
      <c r="D96" s="40"/>
      <c r="E96" s="40"/>
      <c r="F96" s="40"/>
      <c r="G96" s="40"/>
      <c r="H96" s="40"/>
      <c r="I96" s="40"/>
      <c r="J96" s="110">
        <f>J131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97</v>
      </c>
    </row>
    <row r="97" s="9" customFormat="1" ht="24.96" customHeight="1">
      <c r="A97" s="9"/>
      <c r="B97" s="179"/>
      <c r="C97" s="180"/>
      <c r="D97" s="181" t="s">
        <v>951</v>
      </c>
      <c r="E97" s="182"/>
      <c r="F97" s="182"/>
      <c r="G97" s="182"/>
      <c r="H97" s="182"/>
      <c r="I97" s="182"/>
      <c r="J97" s="183">
        <f>J132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952</v>
      </c>
      <c r="E98" s="188"/>
      <c r="F98" s="188"/>
      <c r="G98" s="188"/>
      <c r="H98" s="188"/>
      <c r="I98" s="188"/>
      <c r="J98" s="189">
        <f>J133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953</v>
      </c>
      <c r="E99" s="188"/>
      <c r="F99" s="188"/>
      <c r="G99" s="188"/>
      <c r="H99" s="188"/>
      <c r="I99" s="188"/>
      <c r="J99" s="189">
        <f>J150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954</v>
      </c>
      <c r="E100" s="188"/>
      <c r="F100" s="188"/>
      <c r="G100" s="188"/>
      <c r="H100" s="188"/>
      <c r="I100" s="188"/>
      <c r="J100" s="189">
        <f>J179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955</v>
      </c>
      <c r="E101" s="188"/>
      <c r="F101" s="188"/>
      <c r="G101" s="188"/>
      <c r="H101" s="188"/>
      <c r="I101" s="188"/>
      <c r="J101" s="189">
        <f>J195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956</v>
      </c>
      <c r="E102" s="188"/>
      <c r="F102" s="188"/>
      <c r="G102" s="188"/>
      <c r="H102" s="188"/>
      <c r="I102" s="188"/>
      <c r="J102" s="189">
        <f>J212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957</v>
      </c>
      <c r="E103" s="188"/>
      <c r="F103" s="188"/>
      <c r="G103" s="188"/>
      <c r="H103" s="188"/>
      <c r="I103" s="188"/>
      <c r="J103" s="189">
        <f>J219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958</v>
      </c>
      <c r="E104" s="188"/>
      <c r="F104" s="188"/>
      <c r="G104" s="188"/>
      <c r="H104" s="188"/>
      <c r="I104" s="188"/>
      <c r="J104" s="189">
        <f>J248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959</v>
      </c>
      <c r="E105" s="188"/>
      <c r="F105" s="188"/>
      <c r="G105" s="188"/>
      <c r="H105" s="188"/>
      <c r="I105" s="188"/>
      <c r="J105" s="189">
        <f>J288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960</v>
      </c>
      <c r="E106" s="188"/>
      <c r="F106" s="188"/>
      <c r="G106" s="188"/>
      <c r="H106" s="188"/>
      <c r="I106" s="188"/>
      <c r="J106" s="189">
        <f>J314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961</v>
      </c>
      <c r="E107" s="188"/>
      <c r="F107" s="188"/>
      <c r="G107" s="188"/>
      <c r="H107" s="188"/>
      <c r="I107" s="188"/>
      <c r="J107" s="189">
        <f>J347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962</v>
      </c>
      <c r="E108" s="188"/>
      <c r="F108" s="188"/>
      <c r="G108" s="188"/>
      <c r="H108" s="188"/>
      <c r="I108" s="188"/>
      <c r="J108" s="189">
        <f>J378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963</v>
      </c>
      <c r="E109" s="188"/>
      <c r="F109" s="188"/>
      <c r="G109" s="188"/>
      <c r="H109" s="188"/>
      <c r="I109" s="188"/>
      <c r="J109" s="189">
        <f>J411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5"/>
      <c r="C110" s="186"/>
      <c r="D110" s="187" t="s">
        <v>964</v>
      </c>
      <c r="E110" s="188"/>
      <c r="F110" s="188"/>
      <c r="G110" s="188"/>
      <c r="H110" s="188"/>
      <c r="I110" s="188"/>
      <c r="J110" s="189">
        <f>J446</f>
        <v>0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5"/>
      <c r="C111" s="186"/>
      <c r="D111" s="187" t="s">
        <v>965</v>
      </c>
      <c r="E111" s="188"/>
      <c r="F111" s="188"/>
      <c r="G111" s="188"/>
      <c r="H111" s="188"/>
      <c r="I111" s="188"/>
      <c r="J111" s="189">
        <f>J451</f>
        <v>0</v>
      </c>
      <c r="K111" s="186"/>
      <c r="L111" s="19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66"/>
      <c r="C113" s="67"/>
      <c r="D113" s="67"/>
      <c r="E113" s="67"/>
      <c r="F113" s="67"/>
      <c r="G113" s="67"/>
      <c r="H113" s="67"/>
      <c r="I113" s="67"/>
      <c r="J113" s="67"/>
      <c r="K113" s="67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7" s="2" customFormat="1" ht="6.96" customHeight="1">
      <c r="A117" s="38"/>
      <c r="B117" s="68"/>
      <c r="C117" s="69"/>
      <c r="D117" s="69"/>
      <c r="E117" s="69"/>
      <c r="F117" s="69"/>
      <c r="G117" s="69"/>
      <c r="H117" s="69"/>
      <c r="I117" s="69"/>
      <c r="J117" s="69"/>
      <c r="K117" s="69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4.96" customHeight="1">
      <c r="A118" s="38"/>
      <c r="B118" s="39"/>
      <c r="C118" s="23" t="s">
        <v>102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16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174" t="str">
        <f>E7</f>
        <v>Ostravska univerzita-21.10.2020 - upraveny dle p.Svoboda</v>
      </c>
      <c r="F121" s="32"/>
      <c r="G121" s="32"/>
      <c r="H121" s="32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91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76" t="str">
        <f>E9</f>
        <v>SO 02 - SO 02</v>
      </c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20</v>
      </c>
      <c r="D125" s="40"/>
      <c r="E125" s="40"/>
      <c r="F125" s="27" t="str">
        <f>F12</f>
        <v xml:space="preserve"> </v>
      </c>
      <c r="G125" s="40"/>
      <c r="H125" s="40"/>
      <c r="I125" s="32" t="s">
        <v>22</v>
      </c>
      <c r="J125" s="79" t="str">
        <f>IF(J12="","",J12)</f>
        <v>21. 10. 2020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24</v>
      </c>
      <c r="D127" s="40"/>
      <c r="E127" s="40"/>
      <c r="F127" s="27" t="str">
        <f>E15</f>
        <v xml:space="preserve"> </v>
      </c>
      <c r="G127" s="40"/>
      <c r="H127" s="40"/>
      <c r="I127" s="32" t="s">
        <v>29</v>
      </c>
      <c r="J127" s="36" t="str">
        <f>E21</f>
        <v xml:space="preserve"> 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5.15" customHeight="1">
      <c r="A128" s="38"/>
      <c r="B128" s="39"/>
      <c r="C128" s="32" t="s">
        <v>27</v>
      </c>
      <c r="D128" s="40"/>
      <c r="E128" s="40"/>
      <c r="F128" s="27" t="str">
        <f>IF(E18="","",E18)</f>
        <v>Vyplň údaj</v>
      </c>
      <c r="G128" s="40"/>
      <c r="H128" s="40"/>
      <c r="I128" s="32" t="s">
        <v>31</v>
      </c>
      <c r="J128" s="36" t="str">
        <f>E24</f>
        <v xml:space="preserve"> 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0.32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11" customFormat="1" ht="29.28" customHeight="1">
      <c r="A130" s="191"/>
      <c r="B130" s="192"/>
      <c r="C130" s="193" t="s">
        <v>103</v>
      </c>
      <c r="D130" s="194" t="s">
        <v>58</v>
      </c>
      <c r="E130" s="194" t="s">
        <v>54</v>
      </c>
      <c r="F130" s="194" t="s">
        <v>55</v>
      </c>
      <c r="G130" s="194" t="s">
        <v>104</v>
      </c>
      <c r="H130" s="194" t="s">
        <v>105</v>
      </c>
      <c r="I130" s="194" t="s">
        <v>106</v>
      </c>
      <c r="J130" s="195" t="s">
        <v>95</v>
      </c>
      <c r="K130" s="196" t="s">
        <v>107</v>
      </c>
      <c r="L130" s="197"/>
      <c r="M130" s="100" t="s">
        <v>1</v>
      </c>
      <c r="N130" s="101" t="s">
        <v>37</v>
      </c>
      <c r="O130" s="101" t="s">
        <v>108</v>
      </c>
      <c r="P130" s="101" t="s">
        <v>109</v>
      </c>
      <c r="Q130" s="101" t="s">
        <v>110</v>
      </c>
      <c r="R130" s="101" t="s">
        <v>111</v>
      </c>
      <c r="S130" s="101" t="s">
        <v>112</v>
      </c>
      <c r="T130" s="102" t="s">
        <v>113</v>
      </c>
      <c r="U130" s="191"/>
      <c r="V130" s="191"/>
      <c r="W130" s="191"/>
      <c r="X130" s="191"/>
      <c r="Y130" s="191"/>
      <c r="Z130" s="191"/>
      <c r="AA130" s="191"/>
      <c r="AB130" s="191"/>
      <c r="AC130" s="191"/>
      <c r="AD130" s="191"/>
      <c r="AE130" s="191"/>
    </row>
    <row r="131" s="2" customFormat="1" ht="22.8" customHeight="1">
      <c r="A131" s="38"/>
      <c r="B131" s="39"/>
      <c r="C131" s="107" t="s">
        <v>114</v>
      </c>
      <c r="D131" s="40"/>
      <c r="E131" s="40"/>
      <c r="F131" s="40"/>
      <c r="G131" s="40"/>
      <c r="H131" s="40"/>
      <c r="I131" s="40"/>
      <c r="J131" s="198">
        <f>BK131</f>
        <v>0</v>
      </c>
      <c r="K131" s="40"/>
      <c r="L131" s="44"/>
      <c r="M131" s="103"/>
      <c r="N131" s="199"/>
      <c r="O131" s="104"/>
      <c r="P131" s="200">
        <f>P132</f>
        <v>0</v>
      </c>
      <c r="Q131" s="104"/>
      <c r="R131" s="200">
        <f>R132</f>
        <v>0</v>
      </c>
      <c r="S131" s="104"/>
      <c r="T131" s="201">
        <f>T132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72</v>
      </c>
      <c r="AU131" s="17" t="s">
        <v>97</v>
      </c>
      <c r="BK131" s="202">
        <f>BK132</f>
        <v>0</v>
      </c>
    </row>
    <row r="132" s="12" customFormat="1" ht="25.92" customHeight="1">
      <c r="A132" s="12"/>
      <c r="B132" s="203"/>
      <c r="C132" s="204"/>
      <c r="D132" s="205" t="s">
        <v>72</v>
      </c>
      <c r="E132" s="206" t="s">
        <v>115</v>
      </c>
      <c r="F132" s="206" t="s">
        <v>966</v>
      </c>
      <c r="G132" s="204"/>
      <c r="H132" s="204"/>
      <c r="I132" s="207"/>
      <c r="J132" s="208">
        <f>BK132</f>
        <v>0</v>
      </c>
      <c r="K132" s="204"/>
      <c r="L132" s="209"/>
      <c r="M132" s="210"/>
      <c r="N132" s="211"/>
      <c r="O132" s="211"/>
      <c r="P132" s="212">
        <f>P133+P150+P179+P195+P212+P219+P248+P288+P314+P347+P378+P411+P446+P451</f>
        <v>0</v>
      </c>
      <c r="Q132" s="211"/>
      <c r="R132" s="212">
        <f>R133+R150+R179+R195+R212+R219+R248+R288+R314+R347+R378+R411+R446+R451</f>
        <v>0</v>
      </c>
      <c r="S132" s="211"/>
      <c r="T132" s="213">
        <f>T133+T150+T179+T195+T212+T219+T248+T288+T314+T347+T378+T411+T446+T451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4" t="s">
        <v>81</v>
      </c>
      <c r="AT132" s="215" t="s">
        <v>72</v>
      </c>
      <c r="AU132" s="215" t="s">
        <v>73</v>
      </c>
      <c r="AY132" s="214" t="s">
        <v>117</v>
      </c>
      <c r="BK132" s="216">
        <f>BK133+BK150+BK179+BK195+BK212+BK219+BK248+BK288+BK314+BK347+BK378+BK411+BK446+BK451</f>
        <v>0</v>
      </c>
    </row>
    <row r="133" s="12" customFormat="1" ht="22.8" customHeight="1">
      <c r="A133" s="12"/>
      <c r="B133" s="203"/>
      <c r="C133" s="204"/>
      <c r="D133" s="205" t="s">
        <v>72</v>
      </c>
      <c r="E133" s="217" t="s">
        <v>967</v>
      </c>
      <c r="F133" s="217" t="s">
        <v>170</v>
      </c>
      <c r="G133" s="204"/>
      <c r="H133" s="204"/>
      <c r="I133" s="207"/>
      <c r="J133" s="218">
        <f>BK133</f>
        <v>0</v>
      </c>
      <c r="K133" s="204"/>
      <c r="L133" s="209"/>
      <c r="M133" s="210"/>
      <c r="N133" s="211"/>
      <c r="O133" s="211"/>
      <c r="P133" s="212">
        <f>SUM(P134:P149)</f>
        <v>0</v>
      </c>
      <c r="Q133" s="211"/>
      <c r="R133" s="212">
        <f>SUM(R134:R149)</f>
        <v>0</v>
      </c>
      <c r="S133" s="211"/>
      <c r="T133" s="213">
        <f>SUM(T134:T149)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4" t="s">
        <v>81</v>
      </c>
      <c r="AT133" s="215" t="s">
        <v>72</v>
      </c>
      <c r="AU133" s="215" t="s">
        <v>81</v>
      </c>
      <c r="AY133" s="214" t="s">
        <v>117</v>
      </c>
      <c r="BK133" s="216">
        <f>SUM(BK134:BK149)</f>
        <v>0</v>
      </c>
    </row>
    <row r="134" s="2" customFormat="1" ht="37.8" customHeight="1">
      <c r="A134" s="38"/>
      <c r="B134" s="39"/>
      <c r="C134" s="219" t="s">
        <v>81</v>
      </c>
      <c r="D134" s="219" t="s">
        <v>120</v>
      </c>
      <c r="E134" s="220" t="s">
        <v>180</v>
      </c>
      <c r="F134" s="221" t="s">
        <v>968</v>
      </c>
      <c r="G134" s="222" t="s">
        <v>182</v>
      </c>
      <c r="H134" s="223">
        <v>49.716999999999999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38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124</v>
      </c>
      <c r="AT134" s="231" t="s">
        <v>120</v>
      </c>
      <c r="AU134" s="231" t="s">
        <v>83</v>
      </c>
      <c r="AY134" s="17" t="s">
        <v>117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81</v>
      </c>
      <c r="BK134" s="232">
        <f>ROUND(I134*H134,2)</f>
        <v>0</v>
      </c>
      <c r="BL134" s="17" t="s">
        <v>124</v>
      </c>
      <c r="BM134" s="231" t="s">
        <v>83</v>
      </c>
    </row>
    <row r="135" s="2" customFormat="1">
      <c r="A135" s="38"/>
      <c r="B135" s="39"/>
      <c r="C135" s="40"/>
      <c r="D135" s="233" t="s">
        <v>125</v>
      </c>
      <c r="E135" s="40"/>
      <c r="F135" s="234" t="s">
        <v>968</v>
      </c>
      <c r="G135" s="40"/>
      <c r="H135" s="40"/>
      <c r="I135" s="235"/>
      <c r="J135" s="40"/>
      <c r="K135" s="40"/>
      <c r="L135" s="44"/>
      <c r="M135" s="236"/>
      <c r="N135" s="237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125</v>
      </c>
      <c r="AU135" s="17" t="s">
        <v>83</v>
      </c>
    </row>
    <row r="136" s="2" customFormat="1" ht="37.8" customHeight="1">
      <c r="A136" s="38"/>
      <c r="B136" s="39"/>
      <c r="C136" s="219" t="s">
        <v>83</v>
      </c>
      <c r="D136" s="219" t="s">
        <v>120</v>
      </c>
      <c r="E136" s="220" t="s">
        <v>185</v>
      </c>
      <c r="F136" s="221" t="s">
        <v>969</v>
      </c>
      <c r="G136" s="222" t="s">
        <v>182</v>
      </c>
      <c r="H136" s="223">
        <v>5.2389999999999999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38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124</v>
      </c>
      <c r="AT136" s="231" t="s">
        <v>120</v>
      </c>
      <c r="AU136" s="231" t="s">
        <v>83</v>
      </c>
      <c r="AY136" s="17" t="s">
        <v>117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81</v>
      </c>
      <c r="BK136" s="232">
        <f>ROUND(I136*H136,2)</f>
        <v>0</v>
      </c>
      <c r="BL136" s="17" t="s">
        <v>124</v>
      </c>
      <c r="BM136" s="231" t="s">
        <v>124</v>
      </c>
    </row>
    <row r="137" s="2" customFormat="1">
      <c r="A137" s="38"/>
      <c r="B137" s="39"/>
      <c r="C137" s="40"/>
      <c r="D137" s="233" t="s">
        <v>125</v>
      </c>
      <c r="E137" s="40"/>
      <c r="F137" s="234" t="s">
        <v>187</v>
      </c>
      <c r="G137" s="40"/>
      <c r="H137" s="40"/>
      <c r="I137" s="235"/>
      <c r="J137" s="40"/>
      <c r="K137" s="40"/>
      <c r="L137" s="44"/>
      <c r="M137" s="236"/>
      <c r="N137" s="237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125</v>
      </c>
      <c r="AU137" s="17" t="s">
        <v>83</v>
      </c>
    </row>
    <row r="138" s="14" customFormat="1">
      <c r="A138" s="14"/>
      <c r="B138" s="253"/>
      <c r="C138" s="254"/>
      <c r="D138" s="233" t="s">
        <v>174</v>
      </c>
      <c r="E138" s="255" t="s">
        <v>1</v>
      </c>
      <c r="F138" s="256" t="s">
        <v>970</v>
      </c>
      <c r="G138" s="254"/>
      <c r="H138" s="257">
        <v>5.2389999999999999</v>
      </c>
      <c r="I138" s="258"/>
      <c r="J138" s="254"/>
      <c r="K138" s="254"/>
      <c r="L138" s="259"/>
      <c r="M138" s="260"/>
      <c r="N138" s="261"/>
      <c r="O138" s="261"/>
      <c r="P138" s="261"/>
      <c r="Q138" s="261"/>
      <c r="R138" s="261"/>
      <c r="S138" s="261"/>
      <c r="T138" s="26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3" t="s">
        <v>174</v>
      </c>
      <c r="AU138" s="263" t="s">
        <v>83</v>
      </c>
      <c r="AV138" s="14" t="s">
        <v>83</v>
      </c>
      <c r="AW138" s="14" t="s">
        <v>30</v>
      </c>
      <c r="AX138" s="14" t="s">
        <v>73</v>
      </c>
      <c r="AY138" s="263" t="s">
        <v>117</v>
      </c>
    </row>
    <row r="139" s="15" customFormat="1">
      <c r="A139" s="15"/>
      <c r="B139" s="264"/>
      <c r="C139" s="265"/>
      <c r="D139" s="233" t="s">
        <v>174</v>
      </c>
      <c r="E139" s="266" t="s">
        <v>1</v>
      </c>
      <c r="F139" s="267" t="s">
        <v>179</v>
      </c>
      <c r="G139" s="265"/>
      <c r="H139" s="268">
        <v>5.2389999999999999</v>
      </c>
      <c r="I139" s="269"/>
      <c r="J139" s="265"/>
      <c r="K139" s="265"/>
      <c r="L139" s="270"/>
      <c r="M139" s="271"/>
      <c r="N139" s="272"/>
      <c r="O139" s="272"/>
      <c r="P139" s="272"/>
      <c r="Q139" s="272"/>
      <c r="R139" s="272"/>
      <c r="S139" s="272"/>
      <c r="T139" s="273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74" t="s">
        <v>174</v>
      </c>
      <c r="AU139" s="274" t="s">
        <v>83</v>
      </c>
      <c r="AV139" s="15" t="s">
        <v>124</v>
      </c>
      <c r="AW139" s="15" t="s">
        <v>30</v>
      </c>
      <c r="AX139" s="15" t="s">
        <v>81</v>
      </c>
      <c r="AY139" s="274" t="s">
        <v>117</v>
      </c>
    </row>
    <row r="140" s="2" customFormat="1" ht="24.15" customHeight="1">
      <c r="A140" s="38"/>
      <c r="B140" s="39"/>
      <c r="C140" s="219" t="s">
        <v>128</v>
      </c>
      <c r="D140" s="219" t="s">
        <v>120</v>
      </c>
      <c r="E140" s="220" t="s">
        <v>971</v>
      </c>
      <c r="F140" s="221" t="s">
        <v>972</v>
      </c>
      <c r="G140" s="222" t="s">
        <v>265</v>
      </c>
      <c r="H140" s="223">
        <v>5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38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124</v>
      </c>
      <c r="AT140" s="231" t="s">
        <v>120</v>
      </c>
      <c r="AU140" s="231" t="s">
        <v>83</v>
      </c>
      <c r="AY140" s="17" t="s">
        <v>117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81</v>
      </c>
      <c r="BK140" s="232">
        <f>ROUND(I140*H140,2)</f>
        <v>0</v>
      </c>
      <c r="BL140" s="17" t="s">
        <v>124</v>
      </c>
      <c r="BM140" s="231" t="s">
        <v>131</v>
      </c>
    </row>
    <row r="141" s="2" customFormat="1">
      <c r="A141" s="38"/>
      <c r="B141" s="39"/>
      <c r="C141" s="40"/>
      <c r="D141" s="233" t="s">
        <v>125</v>
      </c>
      <c r="E141" s="40"/>
      <c r="F141" s="234" t="s">
        <v>972</v>
      </c>
      <c r="G141" s="40"/>
      <c r="H141" s="40"/>
      <c r="I141" s="235"/>
      <c r="J141" s="40"/>
      <c r="K141" s="40"/>
      <c r="L141" s="44"/>
      <c r="M141" s="236"/>
      <c r="N141" s="237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125</v>
      </c>
      <c r="AU141" s="17" t="s">
        <v>83</v>
      </c>
    </row>
    <row r="142" s="13" customFormat="1">
      <c r="A142" s="13"/>
      <c r="B142" s="243"/>
      <c r="C142" s="244"/>
      <c r="D142" s="233" t="s">
        <v>174</v>
      </c>
      <c r="E142" s="245" t="s">
        <v>1</v>
      </c>
      <c r="F142" s="246" t="s">
        <v>973</v>
      </c>
      <c r="G142" s="244"/>
      <c r="H142" s="245" t="s">
        <v>1</v>
      </c>
      <c r="I142" s="247"/>
      <c r="J142" s="244"/>
      <c r="K142" s="244"/>
      <c r="L142" s="248"/>
      <c r="M142" s="249"/>
      <c r="N142" s="250"/>
      <c r="O142" s="250"/>
      <c r="P142" s="250"/>
      <c r="Q142" s="250"/>
      <c r="R142" s="250"/>
      <c r="S142" s="250"/>
      <c r="T142" s="25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2" t="s">
        <v>174</v>
      </c>
      <c r="AU142" s="252" t="s">
        <v>83</v>
      </c>
      <c r="AV142" s="13" t="s">
        <v>81</v>
      </c>
      <c r="AW142" s="13" t="s">
        <v>30</v>
      </c>
      <c r="AX142" s="13" t="s">
        <v>73</v>
      </c>
      <c r="AY142" s="252" t="s">
        <v>117</v>
      </c>
    </row>
    <row r="143" s="14" customFormat="1">
      <c r="A143" s="14"/>
      <c r="B143" s="253"/>
      <c r="C143" s="254"/>
      <c r="D143" s="233" t="s">
        <v>174</v>
      </c>
      <c r="E143" s="255" t="s">
        <v>1</v>
      </c>
      <c r="F143" s="256" t="s">
        <v>138</v>
      </c>
      <c r="G143" s="254"/>
      <c r="H143" s="257">
        <v>5</v>
      </c>
      <c r="I143" s="258"/>
      <c r="J143" s="254"/>
      <c r="K143" s="254"/>
      <c r="L143" s="259"/>
      <c r="M143" s="260"/>
      <c r="N143" s="261"/>
      <c r="O143" s="261"/>
      <c r="P143" s="261"/>
      <c r="Q143" s="261"/>
      <c r="R143" s="261"/>
      <c r="S143" s="261"/>
      <c r="T143" s="26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3" t="s">
        <v>174</v>
      </c>
      <c r="AU143" s="263" t="s">
        <v>83</v>
      </c>
      <c r="AV143" s="14" t="s">
        <v>83</v>
      </c>
      <c r="AW143" s="14" t="s">
        <v>30</v>
      </c>
      <c r="AX143" s="14" t="s">
        <v>73</v>
      </c>
      <c r="AY143" s="263" t="s">
        <v>117</v>
      </c>
    </row>
    <row r="144" s="15" customFormat="1">
      <c r="A144" s="15"/>
      <c r="B144" s="264"/>
      <c r="C144" s="265"/>
      <c r="D144" s="233" t="s">
        <v>174</v>
      </c>
      <c r="E144" s="266" t="s">
        <v>1</v>
      </c>
      <c r="F144" s="267" t="s">
        <v>179</v>
      </c>
      <c r="G144" s="265"/>
      <c r="H144" s="268">
        <v>5</v>
      </c>
      <c r="I144" s="269"/>
      <c r="J144" s="265"/>
      <c r="K144" s="265"/>
      <c r="L144" s="270"/>
      <c r="M144" s="271"/>
      <c r="N144" s="272"/>
      <c r="O144" s="272"/>
      <c r="P144" s="272"/>
      <c r="Q144" s="272"/>
      <c r="R144" s="272"/>
      <c r="S144" s="272"/>
      <c r="T144" s="273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74" t="s">
        <v>174</v>
      </c>
      <c r="AU144" s="274" t="s">
        <v>83</v>
      </c>
      <c r="AV144" s="15" t="s">
        <v>124</v>
      </c>
      <c r="AW144" s="15" t="s">
        <v>30</v>
      </c>
      <c r="AX144" s="15" t="s">
        <v>81</v>
      </c>
      <c r="AY144" s="274" t="s">
        <v>117</v>
      </c>
    </row>
    <row r="145" s="2" customFormat="1" ht="37.8" customHeight="1">
      <c r="A145" s="38"/>
      <c r="B145" s="39"/>
      <c r="C145" s="219" t="s">
        <v>124</v>
      </c>
      <c r="D145" s="219" t="s">
        <v>120</v>
      </c>
      <c r="E145" s="220" t="s">
        <v>974</v>
      </c>
      <c r="F145" s="221" t="s">
        <v>975</v>
      </c>
      <c r="G145" s="222" t="s">
        <v>173</v>
      </c>
      <c r="H145" s="223">
        <v>0.97499999999999998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38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124</v>
      </c>
      <c r="AT145" s="231" t="s">
        <v>120</v>
      </c>
      <c r="AU145" s="231" t="s">
        <v>83</v>
      </c>
      <c r="AY145" s="17" t="s">
        <v>117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81</v>
      </c>
      <c r="BK145" s="232">
        <f>ROUND(I145*H145,2)</f>
        <v>0</v>
      </c>
      <c r="BL145" s="17" t="s">
        <v>124</v>
      </c>
      <c r="BM145" s="231" t="s">
        <v>136</v>
      </c>
    </row>
    <row r="146" s="2" customFormat="1">
      <c r="A146" s="38"/>
      <c r="B146" s="39"/>
      <c r="C146" s="40"/>
      <c r="D146" s="233" t="s">
        <v>125</v>
      </c>
      <c r="E146" s="40"/>
      <c r="F146" s="234" t="s">
        <v>975</v>
      </c>
      <c r="G146" s="40"/>
      <c r="H146" s="40"/>
      <c r="I146" s="235"/>
      <c r="J146" s="40"/>
      <c r="K146" s="40"/>
      <c r="L146" s="44"/>
      <c r="M146" s="236"/>
      <c r="N146" s="237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125</v>
      </c>
      <c r="AU146" s="17" t="s">
        <v>83</v>
      </c>
    </row>
    <row r="147" s="13" customFormat="1">
      <c r="A147" s="13"/>
      <c r="B147" s="243"/>
      <c r="C147" s="244"/>
      <c r="D147" s="233" t="s">
        <v>174</v>
      </c>
      <c r="E147" s="245" t="s">
        <v>1</v>
      </c>
      <c r="F147" s="246" t="s">
        <v>976</v>
      </c>
      <c r="G147" s="244"/>
      <c r="H147" s="245" t="s">
        <v>1</v>
      </c>
      <c r="I147" s="247"/>
      <c r="J147" s="244"/>
      <c r="K147" s="244"/>
      <c r="L147" s="248"/>
      <c r="M147" s="249"/>
      <c r="N147" s="250"/>
      <c r="O147" s="250"/>
      <c r="P147" s="250"/>
      <c r="Q147" s="250"/>
      <c r="R147" s="250"/>
      <c r="S147" s="250"/>
      <c r="T147" s="25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2" t="s">
        <v>174</v>
      </c>
      <c r="AU147" s="252" t="s">
        <v>83</v>
      </c>
      <c r="AV147" s="13" t="s">
        <v>81</v>
      </c>
      <c r="AW147" s="13" t="s">
        <v>30</v>
      </c>
      <c r="AX147" s="13" t="s">
        <v>73</v>
      </c>
      <c r="AY147" s="252" t="s">
        <v>117</v>
      </c>
    </row>
    <row r="148" s="14" customFormat="1">
      <c r="A148" s="14"/>
      <c r="B148" s="253"/>
      <c r="C148" s="254"/>
      <c r="D148" s="233" t="s">
        <v>174</v>
      </c>
      <c r="E148" s="255" t="s">
        <v>1</v>
      </c>
      <c r="F148" s="256" t="s">
        <v>977</v>
      </c>
      <c r="G148" s="254"/>
      <c r="H148" s="257">
        <v>0.97499999999999998</v>
      </c>
      <c r="I148" s="258"/>
      <c r="J148" s="254"/>
      <c r="K148" s="254"/>
      <c r="L148" s="259"/>
      <c r="M148" s="260"/>
      <c r="N148" s="261"/>
      <c r="O148" s="261"/>
      <c r="P148" s="261"/>
      <c r="Q148" s="261"/>
      <c r="R148" s="261"/>
      <c r="S148" s="261"/>
      <c r="T148" s="26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3" t="s">
        <v>174</v>
      </c>
      <c r="AU148" s="263" t="s">
        <v>83</v>
      </c>
      <c r="AV148" s="14" t="s">
        <v>83</v>
      </c>
      <c r="AW148" s="14" t="s">
        <v>30</v>
      </c>
      <c r="AX148" s="14" t="s">
        <v>73</v>
      </c>
      <c r="AY148" s="263" t="s">
        <v>117</v>
      </c>
    </row>
    <row r="149" s="15" customFormat="1">
      <c r="A149" s="15"/>
      <c r="B149" s="264"/>
      <c r="C149" s="265"/>
      <c r="D149" s="233" t="s">
        <v>174</v>
      </c>
      <c r="E149" s="266" t="s">
        <v>1</v>
      </c>
      <c r="F149" s="267" t="s">
        <v>179</v>
      </c>
      <c r="G149" s="265"/>
      <c r="H149" s="268">
        <v>0.97499999999999998</v>
      </c>
      <c r="I149" s="269"/>
      <c r="J149" s="265"/>
      <c r="K149" s="265"/>
      <c r="L149" s="270"/>
      <c r="M149" s="271"/>
      <c r="N149" s="272"/>
      <c r="O149" s="272"/>
      <c r="P149" s="272"/>
      <c r="Q149" s="272"/>
      <c r="R149" s="272"/>
      <c r="S149" s="272"/>
      <c r="T149" s="273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74" t="s">
        <v>174</v>
      </c>
      <c r="AU149" s="274" t="s">
        <v>83</v>
      </c>
      <c r="AV149" s="15" t="s">
        <v>124</v>
      </c>
      <c r="AW149" s="15" t="s">
        <v>30</v>
      </c>
      <c r="AX149" s="15" t="s">
        <v>81</v>
      </c>
      <c r="AY149" s="274" t="s">
        <v>117</v>
      </c>
    </row>
    <row r="150" s="12" customFormat="1" ht="22.8" customHeight="1">
      <c r="A150" s="12"/>
      <c r="B150" s="203"/>
      <c r="C150" s="204"/>
      <c r="D150" s="205" t="s">
        <v>72</v>
      </c>
      <c r="E150" s="217" t="s">
        <v>169</v>
      </c>
      <c r="F150" s="217" t="s">
        <v>331</v>
      </c>
      <c r="G150" s="204"/>
      <c r="H150" s="204"/>
      <c r="I150" s="207"/>
      <c r="J150" s="218">
        <f>BK150</f>
        <v>0</v>
      </c>
      <c r="K150" s="204"/>
      <c r="L150" s="209"/>
      <c r="M150" s="210"/>
      <c r="N150" s="211"/>
      <c r="O150" s="211"/>
      <c r="P150" s="212">
        <f>SUM(P151:P178)</f>
        <v>0</v>
      </c>
      <c r="Q150" s="211"/>
      <c r="R150" s="212">
        <f>SUM(R151:R178)</f>
        <v>0</v>
      </c>
      <c r="S150" s="211"/>
      <c r="T150" s="213">
        <f>SUM(T151:T178)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4" t="s">
        <v>81</v>
      </c>
      <c r="AT150" s="215" t="s">
        <v>72</v>
      </c>
      <c r="AU150" s="215" t="s">
        <v>81</v>
      </c>
      <c r="AY150" s="214" t="s">
        <v>117</v>
      </c>
      <c r="BK150" s="216">
        <f>SUM(BK151:BK178)</f>
        <v>0</v>
      </c>
    </row>
    <row r="151" s="2" customFormat="1" ht="14.4" customHeight="1">
      <c r="A151" s="38"/>
      <c r="B151" s="39"/>
      <c r="C151" s="219" t="s">
        <v>138</v>
      </c>
      <c r="D151" s="219" t="s">
        <v>120</v>
      </c>
      <c r="E151" s="220" t="s">
        <v>352</v>
      </c>
      <c r="F151" s="221" t="s">
        <v>353</v>
      </c>
      <c r="G151" s="222" t="s">
        <v>182</v>
      </c>
      <c r="H151" s="223">
        <v>26.776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38</v>
      </c>
      <c r="O151" s="91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124</v>
      </c>
      <c r="AT151" s="231" t="s">
        <v>120</v>
      </c>
      <c r="AU151" s="231" t="s">
        <v>83</v>
      </c>
      <c r="AY151" s="17" t="s">
        <v>117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81</v>
      </c>
      <c r="BK151" s="232">
        <f>ROUND(I151*H151,2)</f>
        <v>0</v>
      </c>
      <c r="BL151" s="17" t="s">
        <v>124</v>
      </c>
      <c r="BM151" s="231" t="s">
        <v>141</v>
      </c>
    </row>
    <row r="152" s="2" customFormat="1">
      <c r="A152" s="38"/>
      <c r="B152" s="39"/>
      <c r="C152" s="40"/>
      <c r="D152" s="233" t="s">
        <v>125</v>
      </c>
      <c r="E152" s="40"/>
      <c r="F152" s="234" t="s">
        <v>353</v>
      </c>
      <c r="G152" s="40"/>
      <c r="H152" s="40"/>
      <c r="I152" s="235"/>
      <c r="J152" s="40"/>
      <c r="K152" s="40"/>
      <c r="L152" s="44"/>
      <c r="M152" s="236"/>
      <c r="N152" s="237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125</v>
      </c>
      <c r="AU152" s="17" t="s">
        <v>83</v>
      </c>
    </row>
    <row r="153" s="2" customFormat="1" ht="14.4" customHeight="1">
      <c r="A153" s="38"/>
      <c r="B153" s="39"/>
      <c r="C153" s="219" t="s">
        <v>131</v>
      </c>
      <c r="D153" s="219" t="s">
        <v>120</v>
      </c>
      <c r="E153" s="220" t="s">
        <v>978</v>
      </c>
      <c r="F153" s="221" t="s">
        <v>979</v>
      </c>
      <c r="G153" s="222" t="s">
        <v>182</v>
      </c>
      <c r="H153" s="223">
        <v>9.2919999999999998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38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124</v>
      </c>
      <c r="AT153" s="231" t="s">
        <v>120</v>
      </c>
      <c r="AU153" s="231" t="s">
        <v>83</v>
      </c>
      <c r="AY153" s="17" t="s">
        <v>117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81</v>
      </c>
      <c r="BK153" s="232">
        <f>ROUND(I153*H153,2)</f>
        <v>0</v>
      </c>
      <c r="BL153" s="17" t="s">
        <v>124</v>
      </c>
      <c r="BM153" s="231" t="s">
        <v>145</v>
      </c>
    </row>
    <row r="154" s="2" customFormat="1">
      <c r="A154" s="38"/>
      <c r="B154" s="39"/>
      <c r="C154" s="40"/>
      <c r="D154" s="233" t="s">
        <v>125</v>
      </c>
      <c r="E154" s="40"/>
      <c r="F154" s="234" t="s">
        <v>979</v>
      </c>
      <c r="G154" s="40"/>
      <c r="H154" s="40"/>
      <c r="I154" s="235"/>
      <c r="J154" s="40"/>
      <c r="K154" s="40"/>
      <c r="L154" s="44"/>
      <c r="M154" s="236"/>
      <c r="N154" s="237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125</v>
      </c>
      <c r="AU154" s="17" t="s">
        <v>83</v>
      </c>
    </row>
    <row r="155" s="13" customFormat="1">
      <c r="A155" s="13"/>
      <c r="B155" s="243"/>
      <c r="C155" s="244"/>
      <c r="D155" s="233" t="s">
        <v>174</v>
      </c>
      <c r="E155" s="245" t="s">
        <v>1</v>
      </c>
      <c r="F155" s="246" t="s">
        <v>980</v>
      </c>
      <c r="G155" s="244"/>
      <c r="H155" s="245" t="s">
        <v>1</v>
      </c>
      <c r="I155" s="247"/>
      <c r="J155" s="244"/>
      <c r="K155" s="244"/>
      <c r="L155" s="248"/>
      <c r="M155" s="249"/>
      <c r="N155" s="250"/>
      <c r="O155" s="250"/>
      <c r="P155" s="250"/>
      <c r="Q155" s="250"/>
      <c r="R155" s="250"/>
      <c r="S155" s="250"/>
      <c r="T155" s="25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2" t="s">
        <v>174</v>
      </c>
      <c r="AU155" s="252" t="s">
        <v>83</v>
      </c>
      <c r="AV155" s="13" t="s">
        <v>81</v>
      </c>
      <c r="AW155" s="13" t="s">
        <v>30</v>
      </c>
      <c r="AX155" s="13" t="s">
        <v>73</v>
      </c>
      <c r="AY155" s="252" t="s">
        <v>117</v>
      </c>
    </row>
    <row r="156" s="14" customFormat="1">
      <c r="A156" s="14"/>
      <c r="B156" s="253"/>
      <c r="C156" s="254"/>
      <c r="D156" s="233" t="s">
        <v>174</v>
      </c>
      <c r="E156" s="255" t="s">
        <v>1</v>
      </c>
      <c r="F156" s="256" t="s">
        <v>981</v>
      </c>
      <c r="G156" s="254"/>
      <c r="H156" s="257">
        <v>6.4640000000000004</v>
      </c>
      <c r="I156" s="258"/>
      <c r="J156" s="254"/>
      <c r="K156" s="254"/>
      <c r="L156" s="259"/>
      <c r="M156" s="260"/>
      <c r="N156" s="261"/>
      <c r="O156" s="261"/>
      <c r="P156" s="261"/>
      <c r="Q156" s="261"/>
      <c r="R156" s="261"/>
      <c r="S156" s="261"/>
      <c r="T156" s="26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3" t="s">
        <v>174</v>
      </c>
      <c r="AU156" s="263" t="s">
        <v>83</v>
      </c>
      <c r="AV156" s="14" t="s">
        <v>83</v>
      </c>
      <c r="AW156" s="14" t="s">
        <v>30</v>
      </c>
      <c r="AX156" s="14" t="s">
        <v>73</v>
      </c>
      <c r="AY156" s="263" t="s">
        <v>117</v>
      </c>
    </row>
    <row r="157" s="13" customFormat="1">
      <c r="A157" s="13"/>
      <c r="B157" s="243"/>
      <c r="C157" s="244"/>
      <c r="D157" s="233" t="s">
        <v>174</v>
      </c>
      <c r="E157" s="245" t="s">
        <v>1</v>
      </c>
      <c r="F157" s="246" t="s">
        <v>982</v>
      </c>
      <c r="G157" s="244"/>
      <c r="H157" s="245" t="s">
        <v>1</v>
      </c>
      <c r="I157" s="247"/>
      <c r="J157" s="244"/>
      <c r="K157" s="244"/>
      <c r="L157" s="248"/>
      <c r="M157" s="249"/>
      <c r="N157" s="250"/>
      <c r="O157" s="250"/>
      <c r="P157" s="250"/>
      <c r="Q157" s="250"/>
      <c r="R157" s="250"/>
      <c r="S157" s="250"/>
      <c r="T157" s="25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2" t="s">
        <v>174</v>
      </c>
      <c r="AU157" s="252" t="s">
        <v>83</v>
      </c>
      <c r="AV157" s="13" t="s">
        <v>81</v>
      </c>
      <c r="AW157" s="13" t="s">
        <v>30</v>
      </c>
      <c r="AX157" s="13" t="s">
        <v>73</v>
      </c>
      <c r="AY157" s="252" t="s">
        <v>117</v>
      </c>
    </row>
    <row r="158" s="14" customFormat="1">
      <c r="A158" s="14"/>
      <c r="B158" s="253"/>
      <c r="C158" s="254"/>
      <c r="D158" s="233" t="s">
        <v>174</v>
      </c>
      <c r="E158" s="255" t="s">
        <v>1</v>
      </c>
      <c r="F158" s="256" t="s">
        <v>983</v>
      </c>
      <c r="G158" s="254"/>
      <c r="H158" s="257">
        <v>2.8279999999999998</v>
      </c>
      <c r="I158" s="258"/>
      <c r="J158" s="254"/>
      <c r="K158" s="254"/>
      <c r="L158" s="259"/>
      <c r="M158" s="260"/>
      <c r="N158" s="261"/>
      <c r="O158" s="261"/>
      <c r="P158" s="261"/>
      <c r="Q158" s="261"/>
      <c r="R158" s="261"/>
      <c r="S158" s="261"/>
      <c r="T158" s="26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3" t="s">
        <v>174</v>
      </c>
      <c r="AU158" s="263" t="s">
        <v>83</v>
      </c>
      <c r="AV158" s="14" t="s">
        <v>83</v>
      </c>
      <c r="AW158" s="14" t="s">
        <v>30</v>
      </c>
      <c r="AX158" s="14" t="s">
        <v>73</v>
      </c>
      <c r="AY158" s="263" t="s">
        <v>117</v>
      </c>
    </row>
    <row r="159" s="15" customFormat="1">
      <c r="A159" s="15"/>
      <c r="B159" s="264"/>
      <c r="C159" s="265"/>
      <c r="D159" s="233" t="s">
        <v>174</v>
      </c>
      <c r="E159" s="266" t="s">
        <v>1</v>
      </c>
      <c r="F159" s="267" t="s">
        <v>179</v>
      </c>
      <c r="G159" s="265"/>
      <c r="H159" s="268">
        <v>9.2919999999999998</v>
      </c>
      <c r="I159" s="269"/>
      <c r="J159" s="265"/>
      <c r="K159" s="265"/>
      <c r="L159" s="270"/>
      <c r="M159" s="271"/>
      <c r="N159" s="272"/>
      <c r="O159" s="272"/>
      <c r="P159" s="272"/>
      <c r="Q159" s="272"/>
      <c r="R159" s="272"/>
      <c r="S159" s="272"/>
      <c r="T159" s="273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74" t="s">
        <v>174</v>
      </c>
      <c r="AU159" s="274" t="s">
        <v>83</v>
      </c>
      <c r="AV159" s="15" t="s">
        <v>124</v>
      </c>
      <c r="AW159" s="15" t="s">
        <v>30</v>
      </c>
      <c r="AX159" s="15" t="s">
        <v>81</v>
      </c>
      <c r="AY159" s="274" t="s">
        <v>117</v>
      </c>
    </row>
    <row r="160" s="2" customFormat="1" ht="14.4" customHeight="1">
      <c r="A160" s="38"/>
      <c r="B160" s="39"/>
      <c r="C160" s="219" t="s">
        <v>147</v>
      </c>
      <c r="D160" s="219" t="s">
        <v>120</v>
      </c>
      <c r="E160" s="220" t="s">
        <v>984</v>
      </c>
      <c r="F160" s="221" t="s">
        <v>985</v>
      </c>
      <c r="G160" s="222" t="s">
        <v>182</v>
      </c>
      <c r="H160" s="223">
        <v>8.3239999999999998</v>
      </c>
      <c r="I160" s="224"/>
      <c r="J160" s="225">
        <f>ROUND(I160*H160,2)</f>
        <v>0</v>
      </c>
      <c r="K160" s="226"/>
      <c r="L160" s="44"/>
      <c r="M160" s="227" t="s">
        <v>1</v>
      </c>
      <c r="N160" s="228" t="s">
        <v>38</v>
      </c>
      <c r="O160" s="91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124</v>
      </c>
      <c r="AT160" s="231" t="s">
        <v>120</v>
      </c>
      <c r="AU160" s="231" t="s">
        <v>83</v>
      </c>
      <c r="AY160" s="17" t="s">
        <v>117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81</v>
      </c>
      <c r="BK160" s="232">
        <f>ROUND(I160*H160,2)</f>
        <v>0</v>
      </c>
      <c r="BL160" s="17" t="s">
        <v>124</v>
      </c>
      <c r="BM160" s="231" t="s">
        <v>150</v>
      </c>
    </row>
    <row r="161" s="2" customFormat="1">
      <c r="A161" s="38"/>
      <c r="B161" s="39"/>
      <c r="C161" s="40"/>
      <c r="D161" s="233" t="s">
        <v>125</v>
      </c>
      <c r="E161" s="40"/>
      <c r="F161" s="234" t="s">
        <v>985</v>
      </c>
      <c r="G161" s="40"/>
      <c r="H161" s="40"/>
      <c r="I161" s="235"/>
      <c r="J161" s="40"/>
      <c r="K161" s="40"/>
      <c r="L161" s="44"/>
      <c r="M161" s="236"/>
      <c r="N161" s="237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125</v>
      </c>
      <c r="AU161" s="17" t="s">
        <v>83</v>
      </c>
    </row>
    <row r="162" s="13" customFormat="1">
      <c r="A162" s="13"/>
      <c r="B162" s="243"/>
      <c r="C162" s="244"/>
      <c r="D162" s="233" t="s">
        <v>174</v>
      </c>
      <c r="E162" s="245" t="s">
        <v>1</v>
      </c>
      <c r="F162" s="246" t="s">
        <v>986</v>
      </c>
      <c r="G162" s="244"/>
      <c r="H162" s="245" t="s">
        <v>1</v>
      </c>
      <c r="I162" s="247"/>
      <c r="J162" s="244"/>
      <c r="K162" s="244"/>
      <c r="L162" s="248"/>
      <c r="M162" s="249"/>
      <c r="N162" s="250"/>
      <c r="O162" s="250"/>
      <c r="P162" s="250"/>
      <c r="Q162" s="250"/>
      <c r="R162" s="250"/>
      <c r="S162" s="250"/>
      <c r="T162" s="25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2" t="s">
        <v>174</v>
      </c>
      <c r="AU162" s="252" t="s">
        <v>83</v>
      </c>
      <c r="AV162" s="13" t="s">
        <v>81</v>
      </c>
      <c r="AW162" s="13" t="s">
        <v>30</v>
      </c>
      <c r="AX162" s="13" t="s">
        <v>73</v>
      </c>
      <c r="AY162" s="252" t="s">
        <v>117</v>
      </c>
    </row>
    <row r="163" s="14" customFormat="1">
      <c r="A163" s="14"/>
      <c r="B163" s="253"/>
      <c r="C163" s="254"/>
      <c r="D163" s="233" t="s">
        <v>174</v>
      </c>
      <c r="E163" s="255" t="s">
        <v>1</v>
      </c>
      <c r="F163" s="256" t="s">
        <v>987</v>
      </c>
      <c r="G163" s="254"/>
      <c r="H163" s="257">
        <v>6.1040000000000001</v>
      </c>
      <c r="I163" s="258"/>
      <c r="J163" s="254"/>
      <c r="K163" s="254"/>
      <c r="L163" s="259"/>
      <c r="M163" s="260"/>
      <c r="N163" s="261"/>
      <c r="O163" s="261"/>
      <c r="P163" s="261"/>
      <c r="Q163" s="261"/>
      <c r="R163" s="261"/>
      <c r="S163" s="261"/>
      <c r="T163" s="26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3" t="s">
        <v>174</v>
      </c>
      <c r="AU163" s="263" t="s">
        <v>83</v>
      </c>
      <c r="AV163" s="14" t="s">
        <v>83</v>
      </c>
      <c r="AW163" s="14" t="s">
        <v>30</v>
      </c>
      <c r="AX163" s="14" t="s">
        <v>73</v>
      </c>
      <c r="AY163" s="263" t="s">
        <v>117</v>
      </c>
    </row>
    <row r="164" s="13" customFormat="1">
      <c r="A164" s="13"/>
      <c r="B164" s="243"/>
      <c r="C164" s="244"/>
      <c r="D164" s="233" t="s">
        <v>174</v>
      </c>
      <c r="E164" s="245" t="s">
        <v>1</v>
      </c>
      <c r="F164" s="246" t="s">
        <v>988</v>
      </c>
      <c r="G164" s="244"/>
      <c r="H164" s="245" t="s">
        <v>1</v>
      </c>
      <c r="I164" s="247"/>
      <c r="J164" s="244"/>
      <c r="K164" s="244"/>
      <c r="L164" s="248"/>
      <c r="M164" s="249"/>
      <c r="N164" s="250"/>
      <c r="O164" s="250"/>
      <c r="P164" s="250"/>
      <c r="Q164" s="250"/>
      <c r="R164" s="250"/>
      <c r="S164" s="250"/>
      <c r="T164" s="25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2" t="s">
        <v>174</v>
      </c>
      <c r="AU164" s="252" t="s">
        <v>83</v>
      </c>
      <c r="AV164" s="13" t="s">
        <v>81</v>
      </c>
      <c r="AW164" s="13" t="s">
        <v>30</v>
      </c>
      <c r="AX164" s="13" t="s">
        <v>73</v>
      </c>
      <c r="AY164" s="252" t="s">
        <v>117</v>
      </c>
    </row>
    <row r="165" s="14" customFormat="1">
      <c r="A165" s="14"/>
      <c r="B165" s="253"/>
      <c r="C165" s="254"/>
      <c r="D165" s="233" t="s">
        <v>174</v>
      </c>
      <c r="E165" s="255" t="s">
        <v>1</v>
      </c>
      <c r="F165" s="256" t="s">
        <v>989</v>
      </c>
      <c r="G165" s="254"/>
      <c r="H165" s="257">
        <v>2.2200000000000002</v>
      </c>
      <c r="I165" s="258"/>
      <c r="J165" s="254"/>
      <c r="K165" s="254"/>
      <c r="L165" s="259"/>
      <c r="M165" s="260"/>
      <c r="N165" s="261"/>
      <c r="O165" s="261"/>
      <c r="P165" s="261"/>
      <c r="Q165" s="261"/>
      <c r="R165" s="261"/>
      <c r="S165" s="261"/>
      <c r="T165" s="26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3" t="s">
        <v>174</v>
      </c>
      <c r="AU165" s="263" t="s">
        <v>83</v>
      </c>
      <c r="AV165" s="14" t="s">
        <v>83</v>
      </c>
      <c r="AW165" s="14" t="s">
        <v>30</v>
      </c>
      <c r="AX165" s="14" t="s">
        <v>73</v>
      </c>
      <c r="AY165" s="263" t="s">
        <v>117</v>
      </c>
    </row>
    <row r="166" s="15" customFormat="1">
      <c r="A166" s="15"/>
      <c r="B166" s="264"/>
      <c r="C166" s="265"/>
      <c r="D166" s="233" t="s">
        <v>174</v>
      </c>
      <c r="E166" s="266" t="s">
        <v>1</v>
      </c>
      <c r="F166" s="267" t="s">
        <v>179</v>
      </c>
      <c r="G166" s="265"/>
      <c r="H166" s="268">
        <v>8.3239999999999998</v>
      </c>
      <c r="I166" s="269"/>
      <c r="J166" s="265"/>
      <c r="K166" s="265"/>
      <c r="L166" s="270"/>
      <c r="M166" s="271"/>
      <c r="N166" s="272"/>
      <c r="O166" s="272"/>
      <c r="P166" s="272"/>
      <c r="Q166" s="272"/>
      <c r="R166" s="272"/>
      <c r="S166" s="272"/>
      <c r="T166" s="273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74" t="s">
        <v>174</v>
      </c>
      <c r="AU166" s="274" t="s">
        <v>83</v>
      </c>
      <c r="AV166" s="15" t="s">
        <v>124</v>
      </c>
      <c r="AW166" s="15" t="s">
        <v>30</v>
      </c>
      <c r="AX166" s="15" t="s">
        <v>81</v>
      </c>
      <c r="AY166" s="274" t="s">
        <v>117</v>
      </c>
    </row>
    <row r="167" s="2" customFormat="1" ht="24.15" customHeight="1">
      <c r="A167" s="38"/>
      <c r="B167" s="39"/>
      <c r="C167" s="219" t="s">
        <v>136</v>
      </c>
      <c r="D167" s="219" t="s">
        <v>120</v>
      </c>
      <c r="E167" s="220" t="s">
        <v>990</v>
      </c>
      <c r="F167" s="221" t="s">
        <v>991</v>
      </c>
      <c r="G167" s="222" t="s">
        <v>431</v>
      </c>
      <c r="H167" s="223">
        <v>9.3149999999999995</v>
      </c>
      <c r="I167" s="224"/>
      <c r="J167" s="225">
        <f>ROUND(I167*H167,2)</f>
        <v>0</v>
      </c>
      <c r="K167" s="226"/>
      <c r="L167" s="44"/>
      <c r="M167" s="227" t="s">
        <v>1</v>
      </c>
      <c r="N167" s="228" t="s">
        <v>38</v>
      </c>
      <c r="O167" s="91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124</v>
      </c>
      <c r="AT167" s="231" t="s">
        <v>120</v>
      </c>
      <c r="AU167" s="231" t="s">
        <v>83</v>
      </c>
      <c r="AY167" s="17" t="s">
        <v>117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81</v>
      </c>
      <c r="BK167" s="232">
        <f>ROUND(I167*H167,2)</f>
        <v>0</v>
      </c>
      <c r="BL167" s="17" t="s">
        <v>124</v>
      </c>
      <c r="BM167" s="231" t="s">
        <v>234</v>
      </c>
    </row>
    <row r="168" s="2" customFormat="1">
      <c r="A168" s="38"/>
      <c r="B168" s="39"/>
      <c r="C168" s="40"/>
      <c r="D168" s="233" t="s">
        <v>125</v>
      </c>
      <c r="E168" s="40"/>
      <c r="F168" s="234" t="s">
        <v>991</v>
      </c>
      <c r="G168" s="40"/>
      <c r="H168" s="40"/>
      <c r="I168" s="235"/>
      <c r="J168" s="40"/>
      <c r="K168" s="40"/>
      <c r="L168" s="44"/>
      <c r="M168" s="236"/>
      <c r="N168" s="237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125</v>
      </c>
      <c r="AU168" s="17" t="s">
        <v>83</v>
      </c>
    </row>
    <row r="169" s="13" customFormat="1">
      <c r="A169" s="13"/>
      <c r="B169" s="243"/>
      <c r="C169" s="244"/>
      <c r="D169" s="233" t="s">
        <v>174</v>
      </c>
      <c r="E169" s="245" t="s">
        <v>1</v>
      </c>
      <c r="F169" s="246" t="s">
        <v>340</v>
      </c>
      <c r="G169" s="244"/>
      <c r="H169" s="245" t="s">
        <v>1</v>
      </c>
      <c r="I169" s="247"/>
      <c r="J169" s="244"/>
      <c r="K169" s="244"/>
      <c r="L169" s="248"/>
      <c r="M169" s="249"/>
      <c r="N169" s="250"/>
      <c r="O169" s="250"/>
      <c r="P169" s="250"/>
      <c r="Q169" s="250"/>
      <c r="R169" s="250"/>
      <c r="S169" s="250"/>
      <c r="T169" s="25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2" t="s">
        <v>174</v>
      </c>
      <c r="AU169" s="252" t="s">
        <v>83</v>
      </c>
      <c r="AV169" s="13" t="s">
        <v>81</v>
      </c>
      <c r="AW169" s="13" t="s">
        <v>30</v>
      </c>
      <c r="AX169" s="13" t="s">
        <v>73</v>
      </c>
      <c r="AY169" s="252" t="s">
        <v>117</v>
      </c>
    </row>
    <row r="170" s="14" customFormat="1">
      <c r="A170" s="14"/>
      <c r="B170" s="253"/>
      <c r="C170" s="254"/>
      <c r="D170" s="233" t="s">
        <v>174</v>
      </c>
      <c r="E170" s="255" t="s">
        <v>1</v>
      </c>
      <c r="F170" s="256" t="s">
        <v>992</v>
      </c>
      <c r="G170" s="254"/>
      <c r="H170" s="257">
        <v>3.46</v>
      </c>
      <c r="I170" s="258"/>
      <c r="J170" s="254"/>
      <c r="K170" s="254"/>
      <c r="L170" s="259"/>
      <c r="M170" s="260"/>
      <c r="N170" s="261"/>
      <c r="O170" s="261"/>
      <c r="P170" s="261"/>
      <c r="Q170" s="261"/>
      <c r="R170" s="261"/>
      <c r="S170" s="261"/>
      <c r="T170" s="26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3" t="s">
        <v>174</v>
      </c>
      <c r="AU170" s="263" t="s">
        <v>83</v>
      </c>
      <c r="AV170" s="14" t="s">
        <v>83</v>
      </c>
      <c r="AW170" s="14" t="s">
        <v>30</v>
      </c>
      <c r="AX170" s="14" t="s">
        <v>73</v>
      </c>
      <c r="AY170" s="263" t="s">
        <v>117</v>
      </c>
    </row>
    <row r="171" s="14" customFormat="1">
      <c r="A171" s="14"/>
      <c r="B171" s="253"/>
      <c r="C171" s="254"/>
      <c r="D171" s="233" t="s">
        <v>174</v>
      </c>
      <c r="E171" s="255" t="s">
        <v>1</v>
      </c>
      <c r="F171" s="256" t="s">
        <v>993</v>
      </c>
      <c r="G171" s="254"/>
      <c r="H171" s="257">
        <v>2.9550000000000001</v>
      </c>
      <c r="I171" s="258"/>
      <c r="J171" s="254"/>
      <c r="K171" s="254"/>
      <c r="L171" s="259"/>
      <c r="M171" s="260"/>
      <c r="N171" s="261"/>
      <c r="O171" s="261"/>
      <c r="P171" s="261"/>
      <c r="Q171" s="261"/>
      <c r="R171" s="261"/>
      <c r="S171" s="261"/>
      <c r="T171" s="26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3" t="s">
        <v>174</v>
      </c>
      <c r="AU171" s="263" t="s">
        <v>83</v>
      </c>
      <c r="AV171" s="14" t="s">
        <v>83</v>
      </c>
      <c r="AW171" s="14" t="s">
        <v>30</v>
      </c>
      <c r="AX171" s="14" t="s">
        <v>73</v>
      </c>
      <c r="AY171" s="263" t="s">
        <v>117</v>
      </c>
    </row>
    <row r="172" s="14" customFormat="1">
      <c r="A172" s="14"/>
      <c r="B172" s="253"/>
      <c r="C172" s="254"/>
      <c r="D172" s="233" t="s">
        <v>174</v>
      </c>
      <c r="E172" s="255" t="s">
        <v>1</v>
      </c>
      <c r="F172" s="256" t="s">
        <v>994</v>
      </c>
      <c r="G172" s="254"/>
      <c r="H172" s="257">
        <v>1.6000000000000001</v>
      </c>
      <c r="I172" s="258"/>
      <c r="J172" s="254"/>
      <c r="K172" s="254"/>
      <c r="L172" s="259"/>
      <c r="M172" s="260"/>
      <c r="N172" s="261"/>
      <c r="O172" s="261"/>
      <c r="P172" s="261"/>
      <c r="Q172" s="261"/>
      <c r="R172" s="261"/>
      <c r="S172" s="261"/>
      <c r="T172" s="26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3" t="s">
        <v>174</v>
      </c>
      <c r="AU172" s="263" t="s">
        <v>83</v>
      </c>
      <c r="AV172" s="14" t="s">
        <v>83</v>
      </c>
      <c r="AW172" s="14" t="s">
        <v>30</v>
      </c>
      <c r="AX172" s="14" t="s">
        <v>73</v>
      </c>
      <c r="AY172" s="263" t="s">
        <v>117</v>
      </c>
    </row>
    <row r="173" s="14" customFormat="1">
      <c r="A173" s="14"/>
      <c r="B173" s="253"/>
      <c r="C173" s="254"/>
      <c r="D173" s="233" t="s">
        <v>174</v>
      </c>
      <c r="E173" s="255" t="s">
        <v>1</v>
      </c>
      <c r="F173" s="256" t="s">
        <v>995</v>
      </c>
      <c r="G173" s="254"/>
      <c r="H173" s="257">
        <v>1.3</v>
      </c>
      <c r="I173" s="258"/>
      <c r="J173" s="254"/>
      <c r="K173" s="254"/>
      <c r="L173" s="259"/>
      <c r="M173" s="260"/>
      <c r="N173" s="261"/>
      <c r="O173" s="261"/>
      <c r="P173" s="261"/>
      <c r="Q173" s="261"/>
      <c r="R173" s="261"/>
      <c r="S173" s="261"/>
      <c r="T173" s="26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3" t="s">
        <v>174</v>
      </c>
      <c r="AU173" s="263" t="s">
        <v>83</v>
      </c>
      <c r="AV173" s="14" t="s">
        <v>83</v>
      </c>
      <c r="AW173" s="14" t="s">
        <v>30</v>
      </c>
      <c r="AX173" s="14" t="s">
        <v>73</v>
      </c>
      <c r="AY173" s="263" t="s">
        <v>117</v>
      </c>
    </row>
    <row r="174" s="15" customFormat="1">
      <c r="A174" s="15"/>
      <c r="B174" s="264"/>
      <c r="C174" s="265"/>
      <c r="D174" s="233" t="s">
        <v>174</v>
      </c>
      <c r="E174" s="266" t="s">
        <v>1</v>
      </c>
      <c r="F174" s="267" t="s">
        <v>179</v>
      </c>
      <c r="G174" s="265"/>
      <c r="H174" s="268">
        <v>9.3150000000000013</v>
      </c>
      <c r="I174" s="269"/>
      <c r="J174" s="265"/>
      <c r="K174" s="265"/>
      <c r="L174" s="270"/>
      <c r="M174" s="271"/>
      <c r="N174" s="272"/>
      <c r="O174" s="272"/>
      <c r="P174" s="272"/>
      <c r="Q174" s="272"/>
      <c r="R174" s="272"/>
      <c r="S174" s="272"/>
      <c r="T174" s="273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4" t="s">
        <v>174</v>
      </c>
      <c r="AU174" s="274" t="s">
        <v>83</v>
      </c>
      <c r="AV174" s="15" t="s">
        <v>124</v>
      </c>
      <c r="AW174" s="15" t="s">
        <v>30</v>
      </c>
      <c r="AX174" s="15" t="s">
        <v>81</v>
      </c>
      <c r="AY174" s="274" t="s">
        <v>117</v>
      </c>
    </row>
    <row r="175" s="2" customFormat="1" ht="24.15" customHeight="1">
      <c r="A175" s="38"/>
      <c r="B175" s="39"/>
      <c r="C175" s="219" t="s">
        <v>237</v>
      </c>
      <c r="D175" s="219" t="s">
        <v>120</v>
      </c>
      <c r="E175" s="220" t="s">
        <v>455</v>
      </c>
      <c r="F175" s="221" t="s">
        <v>456</v>
      </c>
      <c r="G175" s="222" t="s">
        <v>182</v>
      </c>
      <c r="H175" s="223">
        <v>200</v>
      </c>
      <c r="I175" s="224"/>
      <c r="J175" s="225">
        <f>ROUND(I175*H175,2)</f>
        <v>0</v>
      </c>
      <c r="K175" s="226"/>
      <c r="L175" s="44"/>
      <c r="M175" s="227" t="s">
        <v>1</v>
      </c>
      <c r="N175" s="228" t="s">
        <v>38</v>
      </c>
      <c r="O175" s="91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1" t="s">
        <v>124</v>
      </c>
      <c r="AT175" s="231" t="s">
        <v>120</v>
      </c>
      <c r="AU175" s="231" t="s">
        <v>83</v>
      </c>
      <c r="AY175" s="17" t="s">
        <v>117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7" t="s">
        <v>81</v>
      </c>
      <c r="BK175" s="232">
        <f>ROUND(I175*H175,2)</f>
        <v>0</v>
      </c>
      <c r="BL175" s="17" t="s">
        <v>124</v>
      </c>
      <c r="BM175" s="231" t="s">
        <v>240</v>
      </c>
    </row>
    <row r="176" s="2" customFormat="1">
      <c r="A176" s="38"/>
      <c r="B176" s="39"/>
      <c r="C176" s="40"/>
      <c r="D176" s="233" t="s">
        <v>125</v>
      </c>
      <c r="E176" s="40"/>
      <c r="F176" s="234" t="s">
        <v>456</v>
      </c>
      <c r="G176" s="40"/>
      <c r="H176" s="40"/>
      <c r="I176" s="235"/>
      <c r="J176" s="40"/>
      <c r="K176" s="40"/>
      <c r="L176" s="44"/>
      <c r="M176" s="236"/>
      <c r="N176" s="237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125</v>
      </c>
      <c r="AU176" s="17" t="s">
        <v>83</v>
      </c>
    </row>
    <row r="177" s="2" customFormat="1" ht="24.15" customHeight="1">
      <c r="A177" s="38"/>
      <c r="B177" s="39"/>
      <c r="C177" s="219" t="s">
        <v>141</v>
      </c>
      <c r="D177" s="219" t="s">
        <v>120</v>
      </c>
      <c r="E177" s="220" t="s">
        <v>480</v>
      </c>
      <c r="F177" s="221" t="s">
        <v>481</v>
      </c>
      <c r="G177" s="222" t="s">
        <v>182</v>
      </c>
      <c r="H177" s="223">
        <v>150</v>
      </c>
      <c r="I177" s="224"/>
      <c r="J177" s="225">
        <f>ROUND(I177*H177,2)</f>
        <v>0</v>
      </c>
      <c r="K177" s="226"/>
      <c r="L177" s="44"/>
      <c r="M177" s="227" t="s">
        <v>1</v>
      </c>
      <c r="N177" s="228" t="s">
        <v>38</v>
      </c>
      <c r="O177" s="91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1" t="s">
        <v>124</v>
      </c>
      <c r="AT177" s="231" t="s">
        <v>120</v>
      </c>
      <c r="AU177" s="231" t="s">
        <v>83</v>
      </c>
      <c r="AY177" s="17" t="s">
        <v>117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7" t="s">
        <v>81</v>
      </c>
      <c r="BK177" s="232">
        <f>ROUND(I177*H177,2)</f>
        <v>0</v>
      </c>
      <c r="BL177" s="17" t="s">
        <v>124</v>
      </c>
      <c r="BM177" s="231" t="s">
        <v>244</v>
      </c>
    </row>
    <row r="178" s="2" customFormat="1">
      <c r="A178" s="38"/>
      <c r="B178" s="39"/>
      <c r="C178" s="40"/>
      <c r="D178" s="233" t="s">
        <v>125</v>
      </c>
      <c r="E178" s="40"/>
      <c r="F178" s="234" t="s">
        <v>483</v>
      </c>
      <c r="G178" s="40"/>
      <c r="H178" s="40"/>
      <c r="I178" s="235"/>
      <c r="J178" s="40"/>
      <c r="K178" s="40"/>
      <c r="L178" s="44"/>
      <c r="M178" s="236"/>
      <c r="N178" s="237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125</v>
      </c>
      <c r="AU178" s="17" t="s">
        <v>83</v>
      </c>
    </row>
    <row r="179" s="12" customFormat="1" ht="22.8" customHeight="1">
      <c r="A179" s="12"/>
      <c r="B179" s="203"/>
      <c r="C179" s="204"/>
      <c r="D179" s="205" t="s">
        <v>72</v>
      </c>
      <c r="E179" s="217" t="s">
        <v>190</v>
      </c>
      <c r="F179" s="217" t="s">
        <v>459</v>
      </c>
      <c r="G179" s="204"/>
      <c r="H179" s="204"/>
      <c r="I179" s="207"/>
      <c r="J179" s="218">
        <f>BK179</f>
        <v>0</v>
      </c>
      <c r="K179" s="204"/>
      <c r="L179" s="209"/>
      <c r="M179" s="210"/>
      <c r="N179" s="211"/>
      <c r="O179" s="211"/>
      <c r="P179" s="212">
        <f>SUM(P180:P194)</f>
        <v>0</v>
      </c>
      <c r="Q179" s="211"/>
      <c r="R179" s="212">
        <f>SUM(R180:R194)</f>
        <v>0</v>
      </c>
      <c r="S179" s="211"/>
      <c r="T179" s="213">
        <f>SUM(T180:T194)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4" t="s">
        <v>81</v>
      </c>
      <c r="AT179" s="215" t="s">
        <v>72</v>
      </c>
      <c r="AU179" s="215" t="s">
        <v>81</v>
      </c>
      <c r="AY179" s="214" t="s">
        <v>117</v>
      </c>
      <c r="BK179" s="216">
        <f>SUM(BK180:BK194)</f>
        <v>0</v>
      </c>
    </row>
    <row r="180" s="2" customFormat="1" ht="24.15" customHeight="1">
      <c r="A180" s="38"/>
      <c r="B180" s="39"/>
      <c r="C180" s="219" t="s">
        <v>246</v>
      </c>
      <c r="D180" s="219" t="s">
        <v>120</v>
      </c>
      <c r="E180" s="220" t="s">
        <v>460</v>
      </c>
      <c r="F180" s="221" t="s">
        <v>461</v>
      </c>
      <c r="G180" s="222" t="s">
        <v>194</v>
      </c>
      <c r="H180" s="223">
        <v>16.672999999999998</v>
      </c>
      <c r="I180" s="224"/>
      <c r="J180" s="225">
        <f>ROUND(I180*H180,2)</f>
        <v>0</v>
      </c>
      <c r="K180" s="226"/>
      <c r="L180" s="44"/>
      <c r="M180" s="227" t="s">
        <v>1</v>
      </c>
      <c r="N180" s="228" t="s">
        <v>38</v>
      </c>
      <c r="O180" s="91"/>
      <c r="P180" s="229">
        <f>O180*H180</f>
        <v>0</v>
      </c>
      <c r="Q180" s="229">
        <v>0</v>
      </c>
      <c r="R180" s="229">
        <f>Q180*H180</f>
        <v>0</v>
      </c>
      <c r="S180" s="229">
        <v>0</v>
      </c>
      <c r="T180" s="23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1" t="s">
        <v>124</v>
      </c>
      <c r="AT180" s="231" t="s">
        <v>120</v>
      </c>
      <c r="AU180" s="231" t="s">
        <v>83</v>
      </c>
      <c r="AY180" s="17" t="s">
        <v>117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7" t="s">
        <v>81</v>
      </c>
      <c r="BK180" s="232">
        <f>ROUND(I180*H180,2)</f>
        <v>0</v>
      </c>
      <c r="BL180" s="17" t="s">
        <v>124</v>
      </c>
      <c r="BM180" s="231" t="s">
        <v>249</v>
      </c>
    </row>
    <row r="181" s="2" customFormat="1">
      <c r="A181" s="38"/>
      <c r="B181" s="39"/>
      <c r="C181" s="40"/>
      <c r="D181" s="233" t="s">
        <v>125</v>
      </c>
      <c r="E181" s="40"/>
      <c r="F181" s="234" t="s">
        <v>461</v>
      </c>
      <c r="G181" s="40"/>
      <c r="H181" s="40"/>
      <c r="I181" s="235"/>
      <c r="J181" s="40"/>
      <c r="K181" s="40"/>
      <c r="L181" s="44"/>
      <c r="M181" s="236"/>
      <c r="N181" s="237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125</v>
      </c>
      <c r="AU181" s="17" t="s">
        <v>83</v>
      </c>
    </row>
    <row r="182" s="2" customFormat="1" ht="14.4" customHeight="1">
      <c r="A182" s="38"/>
      <c r="B182" s="39"/>
      <c r="C182" s="219" t="s">
        <v>145</v>
      </c>
      <c r="D182" s="219" t="s">
        <v>120</v>
      </c>
      <c r="E182" s="220" t="s">
        <v>464</v>
      </c>
      <c r="F182" s="221" t="s">
        <v>465</v>
      </c>
      <c r="G182" s="222" t="s">
        <v>194</v>
      </c>
      <c r="H182" s="223">
        <v>233.422</v>
      </c>
      <c r="I182" s="224"/>
      <c r="J182" s="225">
        <f>ROUND(I182*H182,2)</f>
        <v>0</v>
      </c>
      <c r="K182" s="226"/>
      <c r="L182" s="44"/>
      <c r="M182" s="227" t="s">
        <v>1</v>
      </c>
      <c r="N182" s="228" t="s">
        <v>38</v>
      </c>
      <c r="O182" s="91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1" t="s">
        <v>124</v>
      </c>
      <c r="AT182" s="231" t="s">
        <v>120</v>
      </c>
      <c r="AU182" s="231" t="s">
        <v>83</v>
      </c>
      <c r="AY182" s="17" t="s">
        <v>117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7" t="s">
        <v>81</v>
      </c>
      <c r="BK182" s="232">
        <f>ROUND(I182*H182,2)</f>
        <v>0</v>
      </c>
      <c r="BL182" s="17" t="s">
        <v>124</v>
      </c>
      <c r="BM182" s="231" t="s">
        <v>254</v>
      </c>
    </row>
    <row r="183" s="2" customFormat="1">
      <c r="A183" s="38"/>
      <c r="B183" s="39"/>
      <c r="C183" s="40"/>
      <c r="D183" s="233" t="s">
        <v>125</v>
      </c>
      <c r="E183" s="40"/>
      <c r="F183" s="234" t="s">
        <v>465</v>
      </c>
      <c r="G183" s="40"/>
      <c r="H183" s="40"/>
      <c r="I183" s="235"/>
      <c r="J183" s="40"/>
      <c r="K183" s="40"/>
      <c r="L183" s="44"/>
      <c r="M183" s="236"/>
      <c r="N183" s="237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125</v>
      </c>
      <c r="AU183" s="17" t="s">
        <v>83</v>
      </c>
    </row>
    <row r="184" s="13" customFormat="1">
      <c r="A184" s="13"/>
      <c r="B184" s="243"/>
      <c r="C184" s="244"/>
      <c r="D184" s="233" t="s">
        <v>174</v>
      </c>
      <c r="E184" s="245" t="s">
        <v>1</v>
      </c>
      <c r="F184" s="246" t="s">
        <v>467</v>
      </c>
      <c r="G184" s="244"/>
      <c r="H184" s="245" t="s">
        <v>1</v>
      </c>
      <c r="I184" s="247"/>
      <c r="J184" s="244"/>
      <c r="K184" s="244"/>
      <c r="L184" s="248"/>
      <c r="M184" s="249"/>
      <c r="N184" s="250"/>
      <c r="O184" s="250"/>
      <c r="P184" s="250"/>
      <c r="Q184" s="250"/>
      <c r="R184" s="250"/>
      <c r="S184" s="250"/>
      <c r="T184" s="25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2" t="s">
        <v>174</v>
      </c>
      <c r="AU184" s="252" t="s">
        <v>83</v>
      </c>
      <c r="AV184" s="13" t="s">
        <v>81</v>
      </c>
      <c r="AW184" s="13" t="s">
        <v>30</v>
      </c>
      <c r="AX184" s="13" t="s">
        <v>73</v>
      </c>
      <c r="AY184" s="252" t="s">
        <v>117</v>
      </c>
    </row>
    <row r="185" s="14" customFormat="1">
      <c r="A185" s="14"/>
      <c r="B185" s="253"/>
      <c r="C185" s="254"/>
      <c r="D185" s="233" t="s">
        <v>174</v>
      </c>
      <c r="E185" s="255" t="s">
        <v>1</v>
      </c>
      <c r="F185" s="256" t="s">
        <v>996</v>
      </c>
      <c r="G185" s="254"/>
      <c r="H185" s="257">
        <v>233.422</v>
      </c>
      <c r="I185" s="258"/>
      <c r="J185" s="254"/>
      <c r="K185" s="254"/>
      <c r="L185" s="259"/>
      <c r="M185" s="260"/>
      <c r="N185" s="261"/>
      <c r="O185" s="261"/>
      <c r="P185" s="261"/>
      <c r="Q185" s="261"/>
      <c r="R185" s="261"/>
      <c r="S185" s="261"/>
      <c r="T185" s="26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3" t="s">
        <v>174</v>
      </c>
      <c r="AU185" s="263" t="s">
        <v>83</v>
      </c>
      <c r="AV185" s="14" t="s">
        <v>83</v>
      </c>
      <c r="AW185" s="14" t="s">
        <v>30</v>
      </c>
      <c r="AX185" s="14" t="s">
        <v>73</v>
      </c>
      <c r="AY185" s="263" t="s">
        <v>117</v>
      </c>
    </row>
    <row r="186" s="15" customFormat="1">
      <c r="A186" s="15"/>
      <c r="B186" s="264"/>
      <c r="C186" s="265"/>
      <c r="D186" s="233" t="s">
        <v>174</v>
      </c>
      <c r="E186" s="266" t="s">
        <v>1</v>
      </c>
      <c r="F186" s="267" t="s">
        <v>179</v>
      </c>
      <c r="G186" s="265"/>
      <c r="H186" s="268">
        <v>233.422</v>
      </c>
      <c r="I186" s="269"/>
      <c r="J186" s="265"/>
      <c r="K186" s="265"/>
      <c r="L186" s="270"/>
      <c r="M186" s="271"/>
      <c r="N186" s="272"/>
      <c r="O186" s="272"/>
      <c r="P186" s="272"/>
      <c r="Q186" s="272"/>
      <c r="R186" s="272"/>
      <c r="S186" s="272"/>
      <c r="T186" s="273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74" t="s">
        <v>174</v>
      </c>
      <c r="AU186" s="274" t="s">
        <v>83</v>
      </c>
      <c r="AV186" s="15" t="s">
        <v>124</v>
      </c>
      <c r="AW186" s="15" t="s">
        <v>30</v>
      </c>
      <c r="AX186" s="15" t="s">
        <v>81</v>
      </c>
      <c r="AY186" s="274" t="s">
        <v>117</v>
      </c>
    </row>
    <row r="187" s="2" customFormat="1" ht="14.4" customHeight="1">
      <c r="A187" s="38"/>
      <c r="B187" s="39"/>
      <c r="C187" s="219" t="s">
        <v>262</v>
      </c>
      <c r="D187" s="219" t="s">
        <v>120</v>
      </c>
      <c r="E187" s="220" t="s">
        <v>469</v>
      </c>
      <c r="F187" s="221" t="s">
        <v>470</v>
      </c>
      <c r="G187" s="222" t="s">
        <v>194</v>
      </c>
      <c r="H187" s="223">
        <v>16.672999999999998</v>
      </c>
      <c r="I187" s="224"/>
      <c r="J187" s="225">
        <f>ROUND(I187*H187,2)</f>
        <v>0</v>
      </c>
      <c r="K187" s="226"/>
      <c r="L187" s="44"/>
      <c r="M187" s="227" t="s">
        <v>1</v>
      </c>
      <c r="N187" s="228" t="s">
        <v>38</v>
      </c>
      <c r="O187" s="91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1" t="s">
        <v>124</v>
      </c>
      <c r="AT187" s="231" t="s">
        <v>120</v>
      </c>
      <c r="AU187" s="231" t="s">
        <v>83</v>
      </c>
      <c r="AY187" s="17" t="s">
        <v>117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7" t="s">
        <v>81</v>
      </c>
      <c r="BK187" s="232">
        <f>ROUND(I187*H187,2)</f>
        <v>0</v>
      </c>
      <c r="BL187" s="17" t="s">
        <v>124</v>
      </c>
      <c r="BM187" s="231" t="s">
        <v>261</v>
      </c>
    </row>
    <row r="188" s="2" customFormat="1">
      <c r="A188" s="38"/>
      <c r="B188" s="39"/>
      <c r="C188" s="40"/>
      <c r="D188" s="233" t="s">
        <v>125</v>
      </c>
      <c r="E188" s="40"/>
      <c r="F188" s="234" t="s">
        <v>470</v>
      </c>
      <c r="G188" s="40"/>
      <c r="H188" s="40"/>
      <c r="I188" s="235"/>
      <c r="J188" s="40"/>
      <c r="K188" s="40"/>
      <c r="L188" s="44"/>
      <c r="M188" s="236"/>
      <c r="N188" s="237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125</v>
      </c>
      <c r="AU188" s="17" t="s">
        <v>83</v>
      </c>
    </row>
    <row r="189" s="2" customFormat="1" ht="24.15" customHeight="1">
      <c r="A189" s="38"/>
      <c r="B189" s="39"/>
      <c r="C189" s="219" t="s">
        <v>150</v>
      </c>
      <c r="D189" s="219" t="s">
        <v>120</v>
      </c>
      <c r="E189" s="220" t="s">
        <v>473</v>
      </c>
      <c r="F189" s="221" t="s">
        <v>474</v>
      </c>
      <c r="G189" s="222" t="s">
        <v>194</v>
      </c>
      <c r="H189" s="223">
        <v>16.672999999999998</v>
      </c>
      <c r="I189" s="224"/>
      <c r="J189" s="225">
        <f>ROUND(I189*H189,2)</f>
        <v>0</v>
      </c>
      <c r="K189" s="226"/>
      <c r="L189" s="44"/>
      <c r="M189" s="227" t="s">
        <v>1</v>
      </c>
      <c r="N189" s="228" t="s">
        <v>38</v>
      </c>
      <c r="O189" s="91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1" t="s">
        <v>124</v>
      </c>
      <c r="AT189" s="231" t="s">
        <v>120</v>
      </c>
      <c r="AU189" s="231" t="s">
        <v>83</v>
      </c>
      <c r="AY189" s="17" t="s">
        <v>117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7" t="s">
        <v>81</v>
      </c>
      <c r="BK189" s="232">
        <f>ROUND(I189*H189,2)</f>
        <v>0</v>
      </c>
      <c r="BL189" s="17" t="s">
        <v>124</v>
      </c>
      <c r="BM189" s="231" t="s">
        <v>266</v>
      </c>
    </row>
    <row r="190" s="2" customFormat="1">
      <c r="A190" s="38"/>
      <c r="B190" s="39"/>
      <c r="C190" s="40"/>
      <c r="D190" s="233" t="s">
        <v>125</v>
      </c>
      <c r="E190" s="40"/>
      <c r="F190" s="234" t="s">
        <v>474</v>
      </c>
      <c r="G190" s="40"/>
      <c r="H190" s="40"/>
      <c r="I190" s="235"/>
      <c r="J190" s="40"/>
      <c r="K190" s="40"/>
      <c r="L190" s="44"/>
      <c r="M190" s="236"/>
      <c r="N190" s="237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125</v>
      </c>
      <c r="AU190" s="17" t="s">
        <v>83</v>
      </c>
    </row>
    <row r="191" s="2" customFormat="1" ht="24.15" customHeight="1">
      <c r="A191" s="38"/>
      <c r="B191" s="39"/>
      <c r="C191" s="219" t="s">
        <v>8</v>
      </c>
      <c r="D191" s="219" t="s">
        <v>120</v>
      </c>
      <c r="E191" s="220" t="s">
        <v>476</v>
      </c>
      <c r="F191" s="221" t="s">
        <v>477</v>
      </c>
      <c r="G191" s="222" t="s">
        <v>194</v>
      </c>
      <c r="H191" s="223">
        <v>16.672999999999998</v>
      </c>
      <c r="I191" s="224"/>
      <c r="J191" s="225">
        <f>ROUND(I191*H191,2)</f>
        <v>0</v>
      </c>
      <c r="K191" s="226"/>
      <c r="L191" s="44"/>
      <c r="M191" s="227" t="s">
        <v>1</v>
      </c>
      <c r="N191" s="228" t="s">
        <v>38</v>
      </c>
      <c r="O191" s="91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1" t="s">
        <v>124</v>
      </c>
      <c r="AT191" s="231" t="s">
        <v>120</v>
      </c>
      <c r="AU191" s="231" t="s">
        <v>83</v>
      </c>
      <c r="AY191" s="17" t="s">
        <v>117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7" t="s">
        <v>81</v>
      </c>
      <c r="BK191" s="232">
        <f>ROUND(I191*H191,2)</f>
        <v>0</v>
      </c>
      <c r="BL191" s="17" t="s">
        <v>124</v>
      </c>
      <c r="BM191" s="231" t="s">
        <v>270</v>
      </c>
    </row>
    <row r="192" s="2" customFormat="1">
      <c r="A192" s="38"/>
      <c r="B192" s="39"/>
      <c r="C192" s="40"/>
      <c r="D192" s="233" t="s">
        <v>125</v>
      </c>
      <c r="E192" s="40"/>
      <c r="F192" s="234" t="s">
        <v>477</v>
      </c>
      <c r="G192" s="40"/>
      <c r="H192" s="40"/>
      <c r="I192" s="235"/>
      <c r="J192" s="40"/>
      <c r="K192" s="40"/>
      <c r="L192" s="44"/>
      <c r="M192" s="236"/>
      <c r="N192" s="237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125</v>
      </c>
      <c r="AU192" s="17" t="s">
        <v>83</v>
      </c>
    </row>
    <row r="193" s="2" customFormat="1" ht="14.4" customHeight="1">
      <c r="A193" s="38"/>
      <c r="B193" s="39"/>
      <c r="C193" s="219" t="s">
        <v>234</v>
      </c>
      <c r="D193" s="219" t="s">
        <v>120</v>
      </c>
      <c r="E193" s="220" t="s">
        <v>997</v>
      </c>
      <c r="F193" s="221" t="s">
        <v>998</v>
      </c>
      <c r="G193" s="222" t="s">
        <v>194</v>
      </c>
      <c r="H193" s="223">
        <v>0</v>
      </c>
      <c r="I193" s="224"/>
      <c r="J193" s="225">
        <f>ROUND(I193*H193,2)</f>
        <v>0</v>
      </c>
      <c r="K193" s="226"/>
      <c r="L193" s="44"/>
      <c r="M193" s="227" t="s">
        <v>1</v>
      </c>
      <c r="N193" s="228" t="s">
        <v>38</v>
      </c>
      <c r="O193" s="91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1" t="s">
        <v>124</v>
      </c>
      <c r="AT193" s="231" t="s">
        <v>120</v>
      </c>
      <c r="AU193" s="231" t="s">
        <v>83</v>
      </c>
      <c r="AY193" s="17" t="s">
        <v>117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7" t="s">
        <v>81</v>
      </c>
      <c r="BK193" s="232">
        <f>ROUND(I193*H193,2)</f>
        <v>0</v>
      </c>
      <c r="BL193" s="17" t="s">
        <v>124</v>
      </c>
      <c r="BM193" s="231" t="s">
        <v>274</v>
      </c>
    </row>
    <row r="194" s="2" customFormat="1">
      <c r="A194" s="38"/>
      <c r="B194" s="39"/>
      <c r="C194" s="40"/>
      <c r="D194" s="233" t="s">
        <v>125</v>
      </c>
      <c r="E194" s="40"/>
      <c r="F194" s="234" t="s">
        <v>998</v>
      </c>
      <c r="G194" s="40"/>
      <c r="H194" s="40"/>
      <c r="I194" s="235"/>
      <c r="J194" s="40"/>
      <c r="K194" s="40"/>
      <c r="L194" s="44"/>
      <c r="M194" s="236"/>
      <c r="N194" s="237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125</v>
      </c>
      <c r="AU194" s="17" t="s">
        <v>83</v>
      </c>
    </row>
    <row r="195" s="12" customFormat="1" ht="22.8" customHeight="1">
      <c r="A195" s="12"/>
      <c r="B195" s="203"/>
      <c r="C195" s="204"/>
      <c r="D195" s="205" t="s">
        <v>72</v>
      </c>
      <c r="E195" s="217" t="s">
        <v>257</v>
      </c>
      <c r="F195" s="217" t="s">
        <v>999</v>
      </c>
      <c r="G195" s="204"/>
      <c r="H195" s="204"/>
      <c r="I195" s="207"/>
      <c r="J195" s="218">
        <f>BK195</f>
        <v>0</v>
      </c>
      <c r="K195" s="204"/>
      <c r="L195" s="209"/>
      <c r="M195" s="210"/>
      <c r="N195" s="211"/>
      <c r="O195" s="211"/>
      <c r="P195" s="212">
        <f>SUM(P196:P211)</f>
        <v>0</v>
      </c>
      <c r="Q195" s="211"/>
      <c r="R195" s="212">
        <f>SUM(R196:R211)</f>
        <v>0</v>
      </c>
      <c r="S195" s="211"/>
      <c r="T195" s="213">
        <f>SUM(T196:T211)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4" t="s">
        <v>81</v>
      </c>
      <c r="AT195" s="215" t="s">
        <v>72</v>
      </c>
      <c r="AU195" s="215" t="s">
        <v>81</v>
      </c>
      <c r="AY195" s="214" t="s">
        <v>117</v>
      </c>
      <c r="BK195" s="216">
        <f>SUM(BK196:BK211)</f>
        <v>0</v>
      </c>
    </row>
    <row r="196" s="2" customFormat="1" ht="24.15" customHeight="1">
      <c r="A196" s="38"/>
      <c r="B196" s="39"/>
      <c r="C196" s="219" t="s">
        <v>282</v>
      </c>
      <c r="D196" s="219" t="s">
        <v>120</v>
      </c>
      <c r="E196" s="220" t="s">
        <v>1000</v>
      </c>
      <c r="F196" s="221" t="s">
        <v>1001</v>
      </c>
      <c r="G196" s="222" t="s">
        <v>123</v>
      </c>
      <c r="H196" s="223">
        <v>3</v>
      </c>
      <c r="I196" s="224"/>
      <c r="J196" s="225">
        <f>ROUND(I196*H196,2)</f>
        <v>0</v>
      </c>
      <c r="K196" s="226"/>
      <c r="L196" s="44"/>
      <c r="M196" s="227" t="s">
        <v>1</v>
      </c>
      <c r="N196" s="228" t="s">
        <v>38</v>
      </c>
      <c r="O196" s="91"/>
      <c r="P196" s="229">
        <f>O196*H196</f>
        <v>0</v>
      </c>
      <c r="Q196" s="229">
        <v>0</v>
      </c>
      <c r="R196" s="229">
        <f>Q196*H196</f>
        <v>0</v>
      </c>
      <c r="S196" s="229">
        <v>0</v>
      </c>
      <c r="T196" s="23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1" t="s">
        <v>124</v>
      </c>
      <c r="AT196" s="231" t="s">
        <v>120</v>
      </c>
      <c r="AU196" s="231" t="s">
        <v>83</v>
      </c>
      <c r="AY196" s="17" t="s">
        <v>117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7" t="s">
        <v>81</v>
      </c>
      <c r="BK196" s="232">
        <f>ROUND(I196*H196,2)</f>
        <v>0</v>
      </c>
      <c r="BL196" s="17" t="s">
        <v>124</v>
      </c>
      <c r="BM196" s="231" t="s">
        <v>277</v>
      </c>
    </row>
    <row r="197" s="2" customFormat="1">
      <c r="A197" s="38"/>
      <c r="B197" s="39"/>
      <c r="C197" s="40"/>
      <c r="D197" s="233" t="s">
        <v>125</v>
      </c>
      <c r="E197" s="40"/>
      <c r="F197" s="234" t="s">
        <v>1001</v>
      </c>
      <c r="G197" s="40"/>
      <c r="H197" s="40"/>
      <c r="I197" s="235"/>
      <c r="J197" s="40"/>
      <c r="K197" s="40"/>
      <c r="L197" s="44"/>
      <c r="M197" s="236"/>
      <c r="N197" s="237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125</v>
      </c>
      <c r="AU197" s="17" t="s">
        <v>83</v>
      </c>
    </row>
    <row r="198" s="2" customFormat="1" ht="37.8" customHeight="1">
      <c r="A198" s="38"/>
      <c r="B198" s="39"/>
      <c r="C198" s="219" t="s">
        <v>240</v>
      </c>
      <c r="D198" s="219" t="s">
        <v>120</v>
      </c>
      <c r="E198" s="220" t="s">
        <v>1002</v>
      </c>
      <c r="F198" s="221" t="s">
        <v>1003</v>
      </c>
      <c r="G198" s="222" t="s">
        <v>123</v>
      </c>
      <c r="H198" s="223">
        <v>1</v>
      </c>
      <c r="I198" s="224"/>
      <c r="J198" s="225">
        <f>ROUND(I198*H198,2)</f>
        <v>0</v>
      </c>
      <c r="K198" s="226"/>
      <c r="L198" s="44"/>
      <c r="M198" s="227" t="s">
        <v>1</v>
      </c>
      <c r="N198" s="228" t="s">
        <v>38</v>
      </c>
      <c r="O198" s="91"/>
      <c r="P198" s="229">
        <f>O198*H198</f>
        <v>0</v>
      </c>
      <c r="Q198" s="229">
        <v>0</v>
      </c>
      <c r="R198" s="229">
        <f>Q198*H198</f>
        <v>0</v>
      </c>
      <c r="S198" s="229">
        <v>0</v>
      </c>
      <c r="T198" s="23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1" t="s">
        <v>124</v>
      </c>
      <c r="AT198" s="231" t="s">
        <v>120</v>
      </c>
      <c r="AU198" s="231" t="s">
        <v>83</v>
      </c>
      <c r="AY198" s="17" t="s">
        <v>117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7" t="s">
        <v>81</v>
      </c>
      <c r="BK198" s="232">
        <f>ROUND(I198*H198,2)</f>
        <v>0</v>
      </c>
      <c r="BL198" s="17" t="s">
        <v>124</v>
      </c>
      <c r="BM198" s="231" t="s">
        <v>285</v>
      </c>
    </row>
    <row r="199" s="2" customFormat="1">
      <c r="A199" s="38"/>
      <c r="B199" s="39"/>
      <c r="C199" s="40"/>
      <c r="D199" s="233" t="s">
        <v>125</v>
      </c>
      <c r="E199" s="40"/>
      <c r="F199" s="234" t="s">
        <v>1003</v>
      </c>
      <c r="G199" s="40"/>
      <c r="H199" s="40"/>
      <c r="I199" s="235"/>
      <c r="J199" s="40"/>
      <c r="K199" s="40"/>
      <c r="L199" s="44"/>
      <c r="M199" s="236"/>
      <c r="N199" s="237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125</v>
      </c>
      <c r="AU199" s="17" t="s">
        <v>83</v>
      </c>
    </row>
    <row r="200" s="2" customFormat="1" ht="14.4" customHeight="1">
      <c r="A200" s="38"/>
      <c r="B200" s="39"/>
      <c r="C200" s="219" t="s">
        <v>292</v>
      </c>
      <c r="D200" s="219" t="s">
        <v>120</v>
      </c>
      <c r="E200" s="220" t="s">
        <v>1004</v>
      </c>
      <c r="F200" s="221" t="s">
        <v>1005</v>
      </c>
      <c r="G200" s="222" t="s">
        <v>265</v>
      </c>
      <c r="H200" s="223">
        <v>1</v>
      </c>
      <c r="I200" s="224"/>
      <c r="J200" s="225">
        <f>ROUND(I200*H200,2)</f>
        <v>0</v>
      </c>
      <c r="K200" s="226"/>
      <c r="L200" s="44"/>
      <c r="M200" s="227" t="s">
        <v>1</v>
      </c>
      <c r="N200" s="228" t="s">
        <v>38</v>
      </c>
      <c r="O200" s="91"/>
      <c r="P200" s="229">
        <f>O200*H200</f>
        <v>0</v>
      </c>
      <c r="Q200" s="229">
        <v>0</v>
      </c>
      <c r="R200" s="229">
        <f>Q200*H200</f>
        <v>0</v>
      </c>
      <c r="S200" s="229">
        <v>0</v>
      </c>
      <c r="T200" s="23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1" t="s">
        <v>124</v>
      </c>
      <c r="AT200" s="231" t="s">
        <v>120</v>
      </c>
      <c r="AU200" s="231" t="s">
        <v>83</v>
      </c>
      <c r="AY200" s="17" t="s">
        <v>117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7" t="s">
        <v>81</v>
      </c>
      <c r="BK200" s="232">
        <f>ROUND(I200*H200,2)</f>
        <v>0</v>
      </c>
      <c r="BL200" s="17" t="s">
        <v>124</v>
      </c>
      <c r="BM200" s="231" t="s">
        <v>290</v>
      </c>
    </row>
    <row r="201" s="2" customFormat="1">
      <c r="A201" s="38"/>
      <c r="B201" s="39"/>
      <c r="C201" s="40"/>
      <c r="D201" s="233" t="s">
        <v>125</v>
      </c>
      <c r="E201" s="40"/>
      <c r="F201" s="234" t="s">
        <v>1005</v>
      </c>
      <c r="G201" s="40"/>
      <c r="H201" s="40"/>
      <c r="I201" s="235"/>
      <c r="J201" s="40"/>
      <c r="K201" s="40"/>
      <c r="L201" s="44"/>
      <c r="M201" s="236"/>
      <c r="N201" s="237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125</v>
      </c>
      <c r="AU201" s="17" t="s">
        <v>83</v>
      </c>
    </row>
    <row r="202" s="2" customFormat="1" ht="14.4" customHeight="1">
      <c r="A202" s="38"/>
      <c r="B202" s="39"/>
      <c r="C202" s="219" t="s">
        <v>244</v>
      </c>
      <c r="D202" s="219" t="s">
        <v>120</v>
      </c>
      <c r="E202" s="220" t="s">
        <v>1006</v>
      </c>
      <c r="F202" s="221" t="s">
        <v>1007</v>
      </c>
      <c r="G202" s="222" t="s">
        <v>265</v>
      </c>
      <c r="H202" s="223">
        <v>1</v>
      </c>
      <c r="I202" s="224"/>
      <c r="J202" s="225">
        <f>ROUND(I202*H202,2)</f>
        <v>0</v>
      </c>
      <c r="K202" s="226"/>
      <c r="L202" s="44"/>
      <c r="M202" s="227" t="s">
        <v>1</v>
      </c>
      <c r="N202" s="228" t="s">
        <v>38</v>
      </c>
      <c r="O202" s="91"/>
      <c r="P202" s="229">
        <f>O202*H202</f>
        <v>0</v>
      </c>
      <c r="Q202" s="229">
        <v>0</v>
      </c>
      <c r="R202" s="229">
        <f>Q202*H202</f>
        <v>0</v>
      </c>
      <c r="S202" s="229">
        <v>0</v>
      </c>
      <c r="T202" s="23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1" t="s">
        <v>124</v>
      </c>
      <c r="AT202" s="231" t="s">
        <v>120</v>
      </c>
      <c r="AU202" s="231" t="s">
        <v>83</v>
      </c>
      <c r="AY202" s="17" t="s">
        <v>117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7" t="s">
        <v>81</v>
      </c>
      <c r="BK202" s="232">
        <f>ROUND(I202*H202,2)</f>
        <v>0</v>
      </c>
      <c r="BL202" s="17" t="s">
        <v>124</v>
      </c>
      <c r="BM202" s="231" t="s">
        <v>295</v>
      </c>
    </row>
    <row r="203" s="2" customFormat="1">
      <c r="A203" s="38"/>
      <c r="B203" s="39"/>
      <c r="C203" s="40"/>
      <c r="D203" s="233" t="s">
        <v>125</v>
      </c>
      <c r="E203" s="40"/>
      <c r="F203" s="234" t="s">
        <v>1007</v>
      </c>
      <c r="G203" s="40"/>
      <c r="H203" s="40"/>
      <c r="I203" s="235"/>
      <c r="J203" s="40"/>
      <c r="K203" s="40"/>
      <c r="L203" s="44"/>
      <c r="M203" s="236"/>
      <c r="N203" s="237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125</v>
      </c>
      <c r="AU203" s="17" t="s">
        <v>83</v>
      </c>
    </row>
    <row r="204" s="2" customFormat="1" ht="24.15" customHeight="1">
      <c r="A204" s="38"/>
      <c r="B204" s="39"/>
      <c r="C204" s="219" t="s">
        <v>7</v>
      </c>
      <c r="D204" s="219" t="s">
        <v>120</v>
      </c>
      <c r="E204" s="220" t="s">
        <v>1008</v>
      </c>
      <c r="F204" s="221" t="s">
        <v>1009</v>
      </c>
      <c r="G204" s="222" t="s">
        <v>123</v>
      </c>
      <c r="H204" s="223">
        <v>1</v>
      </c>
      <c r="I204" s="224"/>
      <c r="J204" s="225">
        <f>ROUND(I204*H204,2)</f>
        <v>0</v>
      </c>
      <c r="K204" s="226"/>
      <c r="L204" s="44"/>
      <c r="M204" s="227" t="s">
        <v>1</v>
      </c>
      <c r="N204" s="228" t="s">
        <v>38</v>
      </c>
      <c r="O204" s="91"/>
      <c r="P204" s="229">
        <f>O204*H204</f>
        <v>0</v>
      </c>
      <c r="Q204" s="229">
        <v>0</v>
      </c>
      <c r="R204" s="229">
        <f>Q204*H204</f>
        <v>0</v>
      </c>
      <c r="S204" s="229">
        <v>0</v>
      </c>
      <c r="T204" s="230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1" t="s">
        <v>124</v>
      </c>
      <c r="AT204" s="231" t="s">
        <v>120</v>
      </c>
      <c r="AU204" s="231" t="s">
        <v>83</v>
      </c>
      <c r="AY204" s="17" t="s">
        <v>117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7" t="s">
        <v>81</v>
      </c>
      <c r="BK204" s="232">
        <f>ROUND(I204*H204,2)</f>
        <v>0</v>
      </c>
      <c r="BL204" s="17" t="s">
        <v>124</v>
      </c>
      <c r="BM204" s="231" t="s">
        <v>300</v>
      </c>
    </row>
    <row r="205" s="2" customFormat="1">
      <c r="A205" s="38"/>
      <c r="B205" s="39"/>
      <c r="C205" s="40"/>
      <c r="D205" s="233" t="s">
        <v>125</v>
      </c>
      <c r="E205" s="40"/>
      <c r="F205" s="234" t="s">
        <v>1009</v>
      </c>
      <c r="G205" s="40"/>
      <c r="H205" s="40"/>
      <c r="I205" s="235"/>
      <c r="J205" s="40"/>
      <c r="K205" s="40"/>
      <c r="L205" s="44"/>
      <c r="M205" s="236"/>
      <c r="N205" s="237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125</v>
      </c>
      <c r="AU205" s="17" t="s">
        <v>83</v>
      </c>
    </row>
    <row r="206" s="2" customFormat="1" ht="24.15" customHeight="1">
      <c r="A206" s="38"/>
      <c r="B206" s="39"/>
      <c r="C206" s="219" t="s">
        <v>249</v>
      </c>
      <c r="D206" s="219" t="s">
        <v>120</v>
      </c>
      <c r="E206" s="220" t="s">
        <v>1010</v>
      </c>
      <c r="F206" s="221" t="s">
        <v>1011</v>
      </c>
      <c r="G206" s="222" t="s">
        <v>123</v>
      </c>
      <c r="H206" s="223">
        <v>1</v>
      </c>
      <c r="I206" s="224"/>
      <c r="J206" s="225">
        <f>ROUND(I206*H206,2)</f>
        <v>0</v>
      </c>
      <c r="K206" s="226"/>
      <c r="L206" s="44"/>
      <c r="M206" s="227" t="s">
        <v>1</v>
      </c>
      <c r="N206" s="228" t="s">
        <v>38</v>
      </c>
      <c r="O206" s="91"/>
      <c r="P206" s="229">
        <f>O206*H206</f>
        <v>0</v>
      </c>
      <c r="Q206" s="229">
        <v>0</v>
      </c>
      <c r="R206" s="229">
        <f>Q206*H206</f>
        <v>0</v>
      </c>
      <c r="S206" s="229">
        <v>0</v>
      </c>
      <c r="T206" s="230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1" t="s">
        <v>124</v>
      </c>
      <c r="AT206" s="231" t="s">
        <v>120</v>
      </c>
      <c r="AU206" s="231" t="s">
        <v>83</v>
      </c>
      <c r="AY206" s="17" t="s">
        <v>117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7" t="s">
        <v>81</v>
      </c>
      <c r="BK206" s="232">
        <f>ROUND(I206*H206,2)</f>
        <v>0</v>
      </c>
      <c r="BL206" s="17" t="s">
        <v>124</v>
      </c>
      <c r="BM206" s="231" t="s">
        <v>305</v>
      </c>
    </row>
    <row r="207" s="2" customFormat="1">
      <c r="A207" s="38"/>
      <c r="B207" s="39"/>
      <c r="C207" s="40"/>
      <c r="D207" s="233" t="s">
        <v>125</v>
      </c>
      <c r="E207" s="40"/>
      <c r="F207" s="234" t="s">
        <v>1011</v>
      </c>
      <c r="G207" s="40"/>
      <c r="H207" s="40"/>
      <c r="I207" s="235"/>
      <c r="J207" s="40"/>
      <c r="K207" s="40"/>
      <c r="L207" s="44"/>
      <c r="M207" s="236"/>
      <c r="N207" s="237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125</v>
      </c>
      <c r="AU207" s="17" t="s">
        <v>83</v>
      </c>
    </row>
    <row r="208" s="2" customFormat="1" ht="24.15" customHeight="1">
      <c r="A208" s="38"/>
      <c r="B208" s="39"/>
      <c r="C208" s="219" t="s">
        <v>314</v>
      </c>
      <c r="D208" s="219" t="s">
        <v>120</v>
      </c>
      <c r="E208" s="220" t="s">
        <v>1012</v>
      </c>
      <c r="F208" s="221" t="s">
        <v>1013</v>
      </c>
      <c r="G208" s="222" t="s">
        <v>123</v>
      </c>
      <c r="H208" s="223">
        <v>1</v>
      </c>
      <c r="I208" s="224"/>
      <c r="J208" s="225">
        <f>ROUND(I208*H208,2)</f>
        <v>0</v>
      </c>
      <c r="K208" s="226"/>
      <c r="L208" s="44"/>
      <c r="M208" s="227" t="s">
        <v>1</v>
      </c>
      <c r="N208" s="228" t="s">
        <v>38</v>
      </c>
      <c r="O208" s="91"/>
      <c r="P208" s="229">
        <f>O208*H208</f>
        <v>0</v>
      </c>
      <c r="Q208" s="229">
        <v>0</v>
      </c>
      <c r="R208" s="229">
        <f>Q208*H208</f>
        <v>0</v>
      </c>
      <c r="S208" s="229">
        <v>0</v>
      </c>
      <c r="T208" s="230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1" t="s">
        <v>124</v>
      </c>
      <c r="AT208" s="231" t="s">
        <v>120</v>
      </c>
      <c r="AU208" s="231" t="s">
        <v>83</v>
      </c>
      <c r="AY208" s="17" t="s">
        <v>117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7" t="s">
        <v>81</v>
      </c>
      <c r="BK208" s="232">
        <f>ROUND(I208*H208,2)</f>
        <v>0</v>
      </c>
      <c r="BL208" s="17" t="s">
        <v>124</v>
      </c>
      <c r="BM208" s="231" t="s">
        <v>311</v>
      </c>
    </row>
    <row r="209" s="2" customFormat="1">
      <c r="A209" s="38"/>
      <c r="B209" s="39"/>
      <c r="C209" s="40"/>
      <c r="D209" s="233" t="s">
        <v>125</v>
      </c>
      <c r="E209" s="40"/>
      <c r="F209" s="234" t="s">
        <v>1013</v>
      </c>
      <c r="G209" s="40"/>
      <c r="H209" s="40"/>
      <c r="I209" s="235"/>
      <c r="J209" s="40"/>
      <c r="K209" s="40"/>
      <c r="L209" s="44"/>
      <c r="M209" s="236"/>
      <c r="N209" s="237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125</v>
      </c>
      <c r="AU209" s="17" t="s">
        <v>83</v>
      </c>
    </row>
    <row r="210" s="2" customFormat="1" ht="24.15" customHeight="1">
      <c r="A210" s="38"/>
      <c r="B210" s="39"/>
      <c r="C210" s="219" t="s">
        <v>254</v>
      </c>
      <c r="D210" s="219" t="s">
        <v>120</v>
      </c>
      <c r="E210" s="220" t="s">
        <v>1014</v>
      </c>
      <c r="F210" s="221" t="s">
        <v>1015</v>
      </c>
      <c r="G210" s="222" t="s">
        <v>144</v>
      </c>
      <c r="H210" s="238"/>
      <c r="I210" s="224"/>
      <c r="J210" s="225">
        <f>ROUND(I210*H210,2)</f>
        <v>0</v>
      </c>
      <c r="K210" s="226"/>
      <c r="L210" s="44"/>
      <c r="M210" s="227" t="s">
        <v>1</v>
      </c>
      <c r="N210" s="228" t="s">
        <v>38</v>
      </c>
      <c r="O210" s="91"/>
      <c r="P210" s="229">
        <f>O210*H210</f>
        <v>0</v>
      </c>
      <c r="Q210" s="229">
        <v>0</v>
      </c>
      <c r="R210" s="229">
        <f>Q210*H210</f>
        <v>0</v>
      </c>
      <c r="S210" s="229">
        <v>0</v>
      </c>
      <c r="T210" s="230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1" t="s">
        <v>124</v>
      </c>
      <c r="AT210" s="231" t="s">
        <v>120</v>
      </c>
      <c r="AU210" s="231" t="s">
        <v>83</v>
      </c>
      <c r="AY210" s="17" t="s">
        <v>117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7" t="s">
        <v>81</v>
      </c>
      <c r="BK210" s="232">
        <f>ROUND(I210*H210,2)</f>
        <v>0</v>
      </c>
      <c r="BL210" s="17" t="s">
        <v>124</v>
      </c>
      <c r="BM210" s="231" t="s">
        <v>317</v>
      </c>
    </row>
    <row r="211" s="2" customFormat="1">
      <c r="A211" s="38"/>
      <c r="B211" s="39"/>
      <c r="C211" s="40"/>
      <c r="D211" s="233" t="s">
        <v>125</v>
      </c>
      <c r="E211" s="40"/>
      <c r="F211" s="234" t="s">
        <v>1015</v>
      </c>
      <c r="G211" s="40"/>
      <c r="H211" s="40"/>
      <c r="I211" s="235"/>
      <c r="J211" s="40"/>
      <c r="K211" s="40"/>
      <c r="L211" s="44"/>
      <c r="M211" s="236"/>
      <c r="N211" s="237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125</v>
      </c>
      <c r="AU211" s="17" t="s">
        <v>83</v>
      </c>
    </row>
    <row r="212" s="12" customFormat="1" ht="22.8" customHeight="1">
      <c r="A212" s="12"/>
      <c r="B212" s="203"/>
      <c r="C212" s="204"/>
      <c r="D212" s="205" t="s">
        <v>72</v>
      </c>
      <c r="E212" s="217" t="s">
        <v>330</v>
      </c>
      <c r="F212" s="217" t="s">
        <v>503</v>
      </c>
      <c r="G212" s="204"/>
      <c r="H212" s="204"/>
      <c r="I212" s="207"/>
      <c r="J212" s="218">
        <f>BK212</f>
        <v>0</v>
      </c>
      <c r="K212" s="204"/>
      <c r="L212" s="209"/>
      <c r="M212" s="210"/>
      <c r="N212" s="211"/>
      <c r="O212" s="211"/>
      <c r="P212" s="212">
        <f>SUM(P213:P218)</f>
        <v>0</v>
      </c>
      <c r="Q212" s="211"/>
      <c r="R212" s="212">
        <f>SUM(R213:R218)</f>
        <v>0</v>
      </c>
      <c r="S212" s="211"/>
      <c r="T212" s="213">
        <f>SUM(T213:T218)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4" t="s">
        <v>81</v>
      </c>
      <c r="AT212" s="215" t="s">
        <v>72</v>
      </c>
      <c r="AU212" s="215" t="s">
        <v>81</v>
      </c>
      <c r="AY212" s="214" t="s">
        <v>117</v>
      </c>
      <c r="BK212" s="216">
        <f>SUM(BK213:BK218)</f>
        <v>0</v>
      </c>
    </row>
    <row r="213" s="2" customFormat="1" ht="14.4" customHeight="1">
      <c r="A213" s="38"/>
      <c r="B213" s="39"/>
      <c r="C213" s="219" t="s">
        <v>324</v>
      </c>
      <c r="D213" s="219" t="s">
        <v>120</v>
      </c>
      <c r="E213" s="220" t="s">
        <v>504</v>
      </c>
      <c r="F213" s="221" t="s">
        <v>505</v>
      </c>
      <c r="G213" s="222" t="s">
        <v>123</v>
      </c>
      <c r="H213" s="223">
        <v>1</v>
      </c>
      <c r="I213" s="224"/>
      <c r="J213" s="225">
        <f>ROUND(I213*H213,2)</f>
        <v>0</v>
      </c>
      <c r="K213" s="226"/>
      <c r="L213" s="44"/>
      <c r="M213" s="227" t="s">
        <v>1</v>
      </c>
      <c r="N213" s="228" t="s">
        <v>38</v>
      </c>
      <c r="O213" s="91"/>
      <c r="P213" s="229">
        <f>O213*H213</f>
        <v>0</v>
      </c>
      <c r="Q213" s="229">
        <v>0</v>
      </c>
      <c r="R213" s="229">
        <f>Q213*H213</f>
        <v>0</v>
      </c>
      <c r="S213" s="229">
        <v>0</v>
      </c>
      <c r="T213" s="230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1" t="s">
        <v>124</v>
      </c>
      <c r="AT213" s="231" t="s">
        <v>120</v>
      </c>
      <c r="AU213" s="231" t="s">
        <v>83</v>
      </c>
      <c r="AY213" s="17" t="s">
        <v>117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7" t="s">
        <v>81</v>
      </c>
      <c r="BK213" s="232">
        <f>ROUND(I213*H213,2)</f>
        <v>0</v>
      </c>
      <c r="BL213" s="17" t="s">
        <v>124</v>
      </c>
      <c r="BM213" s="231" t="s">
        <v>322</v>
      </c>
    </row>
    <row r="214" s="2" customFormat="1">
      <c r="A214" s="38"/>
      <c r="B214" s="39"/>
      <c r="C214" s="40"/>
      <c r="D214" s="233" t="s">
        <v>125</v>
      </c>
      <c r="E214" s="40"/>
      <c r="F214" s="234" t="s">
        <v>505</v>
      </c>
      <c r="G214" s="40"/>
      <c r="H214" s="40"/>
      <c r="I214" s="235"/>
      <c r="J214" s="40"/>
      <c r="K214" s="40"/>
      <c r="L214" s="44"/>
      <c r="M214" s="236"/>
      <c r="N214" s="237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125</v>
      </c>
      <c r="AU214" s="17" t="s">
        <v>83</v>
      </c>
    </row>
    <row r="215" s="2" customFormat="1" ht="14.4" customHeight="1">
      <c r="A215" s="38"/>
      <c r="B215" s="39"/>
      <c r="C215" s="219" t="s">
        <v>261</v>
      </c>
      <c r="D215" s="219" t="s">
        <v>120</v>
      </c>
      <c r="E215" s="220" t="s">
        <v>508</v>
      </c>
      <c r="F215" s="221" t="s">
        <v>509</v>
      </c>
      <c r="G215" s="222" t="s">
        <v>123</v>
      </c>
      <c r="H215" s="223">
        <v>1</v>
      </c>
      <c r="I215" s="224"/>
      <c r="J215" s="225">
        <f>ROUND(I215*H215,2)</f>
        <v>0</v>
      </c>
      <c r="K215" s="226"/>
      <c r="L215" s="44"/>
      <c r="M215" s="227" t="s">
        <v>1</v>
      </c>
      <c r="N215" s="228" t="s">
        <v>38</v>
      </c>
      <c r="O215" s="91"/>
      <c r="P215" s="229">
        <f>O215*H215</f>
        <v>0</v>
      </c>
      <c r="Q215" s="229">
        <v>0</v>
      </c>
      <c r="R215" s="229">
        <f>Q215*H215</f>
        <v>0</v>
      </c>
      <c r="S215" s="229">
        <v>0</v>
      </c>
      <c r="T215" s="230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1" t="s">
        <v>124</v>
      </c>
      <c r="AT215" s="231" t="s">
        <v>120</v>
      </c>
      <c r="AU215" s="231" t="s">
        <v>83</v>
      </c>
      <c r="AY215" s="17" t="s">
        <v>117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7" t="s">
        <v>81</v>
      </c>
      <c r="BK215" s="232">
        <f>ROUND(I215*H215,2)</f>
        <v>0</v>
      </c>
      <c r="BL215" s="17" t="s">
        <v>124</v>
      </c>
      <c r="BM215" s="231" t="s">
        <v>327</v>
      </c>
    </row>
    <row r="216" s="2" customFormat="1">
      <c r="A216" s="38"/>
      <c r="B216" s="39"/>
      <c r="C216" s="40"/>
      <c r="D216" s="233" t="s">
        <v>125</v>
      </c>
      <c r="E216" s="40"/>
      <c r="F216" s="234" t="s">
        <v>509</v>
      </c>
      <c r="G216" s="40"/>
      <c r="H216" s="40"/>
      <c r="I216" s="235"/>
      <c r="J216" s="40"/>
      <c r="K216" s="40"/>
      <c r="L216" s="44"/>
      <c r="M216" s="236"/>
      <c r="N216" s="237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125</v>
      </c>
      <c r="AU216" s="17" t="s">
        <v>83</v>
      </c>
    </row>
    <row r="217" s="2" customFormat="1" ht="14.4" customHeight="1">
      <c r="A217" s="38"/>
      <c r="B217" s="39"/>
      <c r="C217" s="219" t="s">
        <v>351</v>
      </c>
      <c r="D217" s="219" t="s">
        <v>120</v>
      </c>
      <c r="E217" s="220" t="s">
        <v>511</v>
      </c>
      <c r="F217" s="221" t="s">
        <v>512</v>
      </c>
      <c r="G217" s="222" t="s">
        <v>123</v>
      </c>
      <c r="H217" s="223">
        <v>1</v>
      </c>
      <c r="I217" s="224"/>
      <c r="J217" s="225">
        <f>ROUND(I217*H217,2)</f>
        <v>0</v>
      </c>
      <c r="K217" s="226"/>
      <c r="L217" s="44"/>
      <c r="M217" s="227" t="s">
        <v>1</v>
      </c>
      <c r="N217" s="228" t="s">
        <v>38</v>
      </c>
      <c r="O217" s="91"/>
      <c r="P217" s="229">
        <f>O217*H217</f>
        <v>0</v>
      </c>
      <c r="Q217" s="229">
        <v>0</v>
      </c>
      <c r="R217" s="229">
        <f>Q217*H217</f>
        <v>0</v>
      </c>
      <c r="S217" s="229">
        <v>0</v>
      </c>
      <c r="T217" s="230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1" t="s">
        <v>124</v>
      </c>
      <c r="AT217" s="231" t="s">
        <v>120</v>
      </c>
      <c r="AU217" s="231" t="s">
        <v>83</v>
      </c>
      <c r="AY217" s="17" t="s">
        <v>117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7" t="s">
        <v>81</v>
      </c>
      <c r="BK217" s="232">
        <f>ROUND(I217*H217,2)</f>
        <v>0</v>
      </c>
      <c r="BL217" s="17" t="s">
        <v>124</v>
      </c>
      <c r="BM217" s="231" t="s">
        <v>334</v>
      </c>
    </row>
    <row r="218" s="2" customFormat="1">
      <c r="A218" s="38"/>
      <c r="B218" s="39"/>
      <c r="C218" s="40"/>
      <c r="D218" s="233" t="s">
        <v>125</v>
      </c>
      <c r="E218" s="40"/>
      <c r="F218" s="234" t="s">
        <v>512</v>
      </c>
      <c r="G218" s="40"/>
      <c r="H218" s="40"/>
      <c r="I218" s="235"/>
      <c r="J218" s="40"/>
      <c r="K218" s="40"/>
      <c r="L218" s="44"/>
      <c r="M218" s="236"/>
      <c r="N218" s="237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125</v>
      </c>
      <c r="AU218" s="17" t="s">
        <v>83</v>
      </c>
    </row>
    <row r="219" s="12" customFormat="1" ht="22.8" customHeight="1">
      <c r="A219" s="12"/>
      <c r="B219" s="203"/>
      <c r="C219" s="204"/>
      <c r="D219" s="205" t="s">
        <v>72</v>
      </c>
      <c r="E219" s="217" t="s">
        <v>458</v>
      </c>
      <c r="F219" s="217" t="s">
        <v>515</v>
      </c>
      <c r="G219" s="204"/>
      <c r="H219" s="204"/>
      <c r="I219" s="207"/>
      <c r="J219" s="218">
        <f>BK219</f>
        <v>0</v>
      </c>
      <c r="K219" s="204"/>
      <c r="L219" s="209"/>
      <c r="M219" s="210"/>
      <c r="N219" s="211"/>
      <c r="O219" s="211"/>
      <c r="P219" s="212">
        <f>SUM(P220:P247)</f>
        <v>0</v>
      </c>
      <c r="Q219" s="211"/>
      <c r="R219" s="212">
        <f>SUM(R220:R247)</f>
        <v>0</v>
      </c>
      <c r="S219" s="211"/>
      <c r="T219" s="213">
        <f>SUM(T220:T247)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14" t="s">
        <v>81</v>
      </c>
      <c r="AT219" s="215" t="s">
        <v>72</v>
      </c>
      <c r="AU219" s="215" t="s">
        <v>81</v>
      </c>
      <c r="AY219" s="214" t="s">
        <v>117</v>
      </c>
      <c r="BK219" s="216">
        <f>SUM(BK220:BK247)</f>
        <v>0</v>
      </c>
    </row>
    <row r="220" s="2" customFormat="1" ht="24.15" customHeight="1">
      <c r="A220" s="38"/>
      <c r="B220" s="39"/>
      <c r="C220" s="219" t="s">
        <v>266</v>
      </c>
      <c r="D220" s="219" t="s">
        <v>120</v>
      </c>
      <c r="E220" s="220" t="s">
        <v>517</v>
      </c>
      <c r="F220" s="221" t="s">
        <v>518</v>
      </c>
      <c r="G220" s="222" t="s">
        <v>182</v>
      </c>
      <c r="H220" s="223">
        <v>6.6799999999999997</v>
      </c>
      <c r="I220" s="224"/>
      <c r="J220" s="225">
        <f>ROUND(I220*H220,2)</f>
        <v>0</v>
      </c>
      <c r="K220" s="226"/>
      <c r="L220" s="44"/>
      <c r="M220" s="227" t="s">
        <v>1</v>
      </c>
      <c r="N220" s="228" t="s">
        <v>38</v>
      </c>
      <c r="O220" s="91"/>
      <c r="P220" s="229">
        <f>O220*H220</f>
        <v>0</v>
      </c>
      <c r="Q220" s="229">
        <v>0</v>
      </c>
      <c r="R220" s="229">
        <f>Q220*H220</f>
        <v>0</v>
      </c>
      <c r="S220" s="229">
        <v>0</v>
      </c>
      <c r="T220" s="230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1" t="s">
        <v>124</v>
      </c>
      <c r="AT220" s="231" t="s">
        <v>120</v>
      </c>
      <c r="AU220" s="231" t="s">
        <v>83</v>
      </c>
      <c r="AY220" s="17" t="s">
        <v>117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7" t="s">
        <v>81</v>
      </c>
      <c r="BK220" s="232">
        <f>ROUND(I220*H220,2)</f>
        <v>0</v>
      </c>
      <c r="BL220" s="17" t="s">
        <v>124</v>
      </c>
      <c r="BM220" s="231" t="s">
        <v>354</v>
      </c>
    </row>
    <row r="221" s="2" customFormat="1">
      <c r="A221" s="38"/>
      <c r="B221" s="39"/>
      <c r="C221" s="40"/>
      <c r="D221" s="233" t="s">
        <v>125</v>
      </c>
      <c r="E221" s="40"/>
      <c r="F221" s="234" t="s">
        <v>518</v>
      </c>
      <c r="G221" s="40"/>
      <c r="H221" s="40"/>
      <c r="I221" s="235"/>
      <c r="J221" s="40"/>
      <c r="K221" s="40"/>
      <c r="L221" s="44"/>
      <c r="M221" s="236"/>
      <c r="N221" s="237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125</v>
      </c>
      <c r="AU221" s="17" t="s">
        <v>83</v>
      </c>
    </row>
    <row r="222" s="13" customFormat="1">
      <c r="A222" s="13"/>
      <c r="B222" s="243"/>
      <c r="C222" s="244"/>
      <c r="D222" s="233" t="s">
        <v>174</v>
      </c>
      <c r="E222" s="245" t="s">
        <v>1</v>
      </c>
      <c r="F222" s="246" t="s">
        <v>1016</v>
      </c>
      <c r="G222" s="244"/>
      <c r="H222" s="245" t="s">
        <v>1</v>
      </c>
      <c r="I222" s="247"/>
      <c r="J222" s="244"/>
      <c r="K222" s="244"/>
      <c r="L222" s="248"/>
      <c r="M222" s="249"/>
      <c r="N222" s="250"/>
      <c r="O222" s="250"/>
      <c r="P222" s="250"/>
      <c r="Q222" s="250"/>
      <c r="R222" s="250"/>
      <c r="S222" s="250"/>
      <c r="T222" s="25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2" t="s">
        <v>174</v>
      </c>
      <c r="AU222" s="252" t="s">
        <v>83</v>
      </c>
      <c r="AV222" s="13" t="s">
        <v>81</v>
      </c>
      <c r="AW222" s="13" t="s">
        <v>30</v>
      </c>
      <c r="AX222" s="13" t="s">
        <v>73</v>
      </c>
      <c r="AY222" s="252" t="s">
        <v>117</v>
      </c>
    </row>
    <row r="223" s="14" customFormat="1">
      <c r="A223" s="14"/>
      <c r="B223" s="253"/>
      <c r="C223" s="254"/>
      <c r="D223" s="233" t="s">
        <v>174</v>
      </c>
      <c r="E223" s="255" t="s">
        <v>1</v>
      </c>
      <c r="F223" s="256" t="s">
        <v>1017</v>
      </c>
      <c r="G223" s="254"/>
      <c r="H223" s="257">
        <v>6.6799999999999997</v>
      </c>
      <c r="I223" s="258"/>
      <c r="J223" s="254"/>
      <c r="K223" s="254"/>
      <c r="L223" s="259"/>
      <c r="M223" s="260"/>
      <c r="N223" s="261"/>
      <c r="O223" s="261"/>
      <c r="P223" s="261"/>
      <c r="Q223" s="261"/>
      <c r="R223" s="261"/>
      <c r="S223" s="261"/>
      <c r="T223" s="26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3" t="s">
        <v>174</v>
      </c>
      <c r="AU223" s="263" t="s">
        <v>83</v>
      </c>
      <c r="AV223" s="14" t="s">
        <v>83</v>
      </c>
      <c r="AW223" s="14" t="s">
        <v>30</v>
      </c>
      <c r="AX223" s="14" t="s">
        <v>73</v>
      </c>
      <c r="AY223" s="263" t="s">
        <v>117</v>
      </c>
    </row>
    <row r="224" s="15" customFormat="1">
      <c r="A224" s="15"/>
      <c r="B224" s="264"/>
      <c r="C224" s="265"/>
      <c r="D224" s="233" t="s">
        <v>174</v>
      </c>
      <c r="E224" s="266" t="s">
        <v>1</v>
      </c>
      <c r="F224" s="267" t="s">
        <v>179</v>
      </c>
      <c r="G224" s="265"/>
      <c r="H224" s="268">
        <v>6.6799999999999997</v>
      </c>
      <c r="I224" s="269"/>
      <c r="J224" s="265"/>
      <c r="K224" s="265"/>
      <c r="L224" s="270"/>
      <c r="M224" s="271"/>
      <c r="N224" s="272"/>
      <c r="O224" s="272"/>
      <c r="P224" s="272"/>
      <c r="Q224" s="272"/>
      <c r="R224" s="272"/>
      <c r="S224" s="272"/>
      <c r="T224" s="273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74" t="s">
        <v>174</v>
      </c>
      <c r="AU224" s="274" t="s">
        <v>83</v>
      </c>
      <c r="AV224" s="15" t="s">
        <v>124</v>
      </c>
      <c r="AW224" s="15" t="s">
        <v>30</v>
      </c>
      <c r="AX224" s="15" t="s">
        <v>81</v>
      </c>
      <c r="AY224" s="274" t="s">
        <v>117</v>
      </c>
    </row>
    <row r="225" s="2" customFormat="1" ht="24.15" customHeight="1">
      <c r="A225" s="38"/>
      <c r="B225" s="39"/>
      <c r="C225" s="219" t="s">
        <v>369</v>
      </c>
      <c r="D225" s="219" t="s">
        <v>120</v>
      </c>
      <c r="E225" s="220" t="s">
        <v>1018</v>
      </c>
      <c r="F225" s="221" t="s">
        <v>552</v>
      </c>
      <c r="G225" s="222" t="s">
        <v>182</v>
      </c>
      <c r="H225" s="223">
        <v>112.28</v>
      </c>
      <c r="I225" s="224"/>
      <c r="J225" s="225">
        <f>ROUND(I225*H225,2)</f>
        <v>0</v>
      </c>
      <c r="K225" s="226"/>
      <c r="L225" s="44"/>
      <c r="M225" s="227" t="s">
        <v>1</v>
      </c>
      <c r="N225" s="228" t="s">
        <v>38</v>
      </c>
      <c r="O225" s="91"/>
      <c r="P225" s="229">
        <f>O225*H225</f>
        <v>0</v>
      </c>
      <c r="Q225" s="229">
        <v>0</v>
      </c>
      <c r="R225" s="229">
        <f>Q225*H225</f>
        <v>0</v>
      </c>
      <c r="S225" s="229">
        <v>0</v>
      </c>
      <c r="T225" s="230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1" t="s">
        <v>124</v>
      </c>
      <c r="AT225" s="231" t="s">
        <v>120</v>
      </c>
      <c r="AU225" s="231" t="s">
        <v>83</v>
      </c>
      <c r="AY225" s="17" t="s">
        <v>117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17" t="s">
        <v>81</v>
      </c>
      <c r="BK225" s="232">
        <f>ROUND(I225*H225,2)</f>
        <v>0</v>
      </c>
      <c r="BL225" s="17" t="s">
        <v>124</v>
      </c>
      <c r="BM225" s="231" t="s">
        <v>364</v>
      </c>
    </row>
    <row r="226" s="2" customFormat="1">
      <c r="A226" s="38"/>
      <c r="B226" s="39"/>
      <c r="C226" s="40"/>
      <c r="D226" s="233" t="s">
        <v>125</v>
      </c>
      <c r="E226" s="40"/>
      <c r="F226" s="234" t="s">
        <v>552</v>
      </c>
      <c r="G226" s="40"/>
      <c r="H226" s="40"/>
      <c r="I226" s="235"/>
      <c r="J226" s="40"/>
      <c r="K226" s="40"/>
      <c r="L226" s="44"/>
      <c r="M226" s="236"/>
      <c r="N226" s="237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125</v>
      </c>
      <c r="AU226" s="17" t="s">
        <v>83</v>
      </c>
    </row>
    <row r="227" s="13" customFormat="1">
      <c r="A227" s="13"/>
      <c r="B227" s="243"/>
      <c r="C227" s="244"/>
      <c r="D227" s="233" t="s">
        <v>174</v>
      </c>
      <c r="E227" s="245" t="s">
        <v>1</v>
      </c>
      <c r="F227" s="246" t="s">
        <v>1016</v>
      </c>
      <c r="G227" s="244"/>
      <c r="H227" s="245" t="s">
        <v>1</v>
      </c>
      <c r="I227" s="247"/>
      <c r="J227" s="244"/>
      <c r="K227" s="244"/>
      <c r="L227" s="248"/>
      <c r="M227" s="249"/>
      <c r="N227" s="250"/>
      <c r="O227" s="250"/>
      <c r="P227" s="250"/>
      <c r="Q227" s="250"/>
      <c r="R227" s="250"/>
      <c r="S227" s="250"/>
      <c r="T227" s="25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2" t="s">
        <v>174</v>
      </c>
      <c r="AU227" s="252" t="s">
        <v>83</v>
      </c>
      <c r="AV227" s="13" t="s">
        <v>81</v>
      </c>
      <c r="AW227" s="13" t="s">
        <v>30</v>
      </c>
      <c r="AX227" s="13" t="s">
        <v>73</v>
      </c>
      <c r="AY227" s="252" t="s">
        <v>117</v>
      </c>
    </row>
    <row r="228" s="14" customFormat="1">
      <c r="A228" s="14"/>
      <c r="B228" s="253"/>
      <c r="C228" s="254"/>
      <c r="D228" s="233" t="s">
        <v>174</v>
      </c>
      <c r="E228" s="255" t="s">
        <v>1</v>
      </c>
      <c r="F228" s="256" t="s">
        <v>1017</v>
      </c>
      <c r="G228" s="254"/>
      <c r="H228" s="257">
        <v>6.6799999999999997</v>
      </c>
      <c r="I228" s="258"/>
      <c r="J228" s="254"/>
      <c r="K228" s="254"/>
      <c r="L228" s="259"/>
      <c r="M228" s="260"/>
      <c r="N228" s="261"/>
      <c r="O228" s="261"/>
      <c r="P228" s="261"/>
      <c r="Q228" s="261"/>
      <c r="R228" s="261"/>
      <c r="S228" s="261"/>
      <c r="T228" s="26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3" t="s">
        <v>174</v>
      </c>
      <c r="AU228" s="263" t="s">
        <v>83</v>
      </c>
      <c r="AV228" s="14" t="s">
        <v>83</v>
      </c>
      <c r="AW228" s="14" t="s">
        <v>30</v>
      </c>
      <c r="AX228" s="14" t="s">
        <v>73</v>
      </c>
      <c r="AY228" s="263" t="s">
        <v>117</v>
      </c>
    </row>
    <row r="229" s="13" customFormat="1">
      <c r="A229" s="13"/>
      <c r="B229" s="243"/>
      <c r="C229" s="244"/>
      <c r="D229" s="233" t="s">
        <v>174</v>
      </c>
      <c r="E229" s="245" t="s">
        <v>1</v>
      </c>
      <c r="F229" s="246" t="s">
        <v>1019</v>
      </c>
      <c r="G229" s="244"/>
      <c r="H229" s="245" t="s">
        <v>1</v>
      </c>
      <c r="I229" s="247"/>
      <c r="J229" s="244"/>
      <c r="K229" s="244"/>
      <c r="L229" s="248"/>
      <c r="M229" s="249"/>
      <c r="N229" s="250"/>
      <c r="O229" s="250"/>
      <c r="P229" s="250"/>
      <c r="Q229" s="250"/>
      <c r="R229" s="250"/>
      <c r="S229" s="250"/>
      <c r="T229" s="25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2" t="s">
        <v>174</v>
      </c>
      <c r="AU229" s="252" t="s">
        <v>83</v>
      </c>
      <c r="AV229" s="13" t="s">
        <v>81</v>
      </c>
      <c r="AW229" s="13" t="s">
        <v>30</v>
      </c>
      <c r="AX229" s="13" t="s">
        <v>73</v>
      </c>
      <c r="AY229" s="252" t="s">
        <v>117</v>
      </c>
    </row>
    <row r="230" s="14" customFormat="1">
      <c r="A230" s="14"/>
      <c r="B230" s="253"/>
      <c r="C230" s="254"/>
      <c r="D230" s="233" t="s">
        <v>174</v>
      </c>
      <c r="E230" s="255" t="s">
        <v>1</v>
      </c>
      <c r="F230" s="256" t="s">
        <v>1020</v>
      </c>
      <c r="G230" s="254"/>
      <c r="H230" s="257">
        <v>105.59999999999999</v>
      </c>
      <c r="I230" s="258"/>
      <c r="J230" s="254"/>
      <c r="K230" s="254"/>
      <c r="L230" s="259"/>
      <c r="M230" s="260"/>
      <c r="N230" s="261"/>
      <c r="O230" s="261"/>
      <c r="P230" s="261"/>
      <c r="Q230" s="261"/>
      <c r="R230" s="261"/>
      <c r="S230" s="261"/>
      <c r="T230" s="26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3" t="s">
        <v>174</v>
      </c>
      <c r="AU230" s="263" t="s">
        <v>83</v>
      </c>
      <c r="AV230" s="14" t="s">
        <v>83</v>
      </c>
      <c r="AW230" s="14" t="s">
        <v>30</v>
      </c>
      <c r="AX230" s="14" t="s">
        <v>73</v>
      </c>
      <c r="AY230" s="263" t="s">
        <v>117</v>
      </c>
    </row>
    <row r="231" s="15" customFormat="1">
      <c r="A231" s="15"/>
      <c r="B231" s="264"/>
      <c r="C231" s="265"/>
      <c r="D231" s="233" t="s">
        <v>174</v>
      </c>
      <c r="E231" s="266" t="s">
        <v>1</v>
      </c>
      <c r="F231" s="267" t="s">
        <v>179</v>
      </c>
      <c r="G231" s="265"/>
      <c r="H231" s="268">
        <v>112.28</v>
      </c>
      <c r="I231" s="269"/>
      <c r="J231" s="265"/>
      <c r="K231" s="265"/>
      <c r="L231" s="270"/>
      <c r="M231" s="271"/>
      <c r="N231" s="272"/>
      <c r="O231" s="272"/>
      <c r="P231" s="272"/>
      <c r="Q231" s="272"/>
      <c r="R231" s="272"/>
      <c r="S231" s="272"/>
      <c r="T231" s="273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74" t="s">
        <v>174</v>
      </c>
      <c r="AU231" s="274" t="s">
        <v>83</v>
      </c>
      <c r="AV231" s="15" t="s">
        <v>124</v>
      </c>
      <c r="AW231" s="15" t="s">
        <v>30</v>
      </c>
      <c r="AX231" s="15" t="s">
        <v>81</v>
      </c>
      <c r="AY231" s="274" t="s">
        <v>117</v>
      </c>
    </row>
    <row r="232" s="2" customFormat="1" ht="24.15" customHeight="1">
      <c r="A232" s="38"/>
      <c r="B232" s="39"/>
      <c r="C232" s="219" t="s">
        <v>270</v>
      </c>
      <c r="D232" s="219" t="s">
        <v>120</v>
      </c>
      <c r="E232" s="220" t="s">
        <v>1021</v>
      </c>
      <c r="F232" s="221" t="s">
        <v>1022</v>
      </c>
      <c r="G232" s="222" t="s">
        <v>182</v>
      </c>
      <c r="H232" s="223">
        <v>23.899999999999999</v>
      </c>
      <c r="I232" s="224"/>
      <c r="J232" s="225">
        <f>ROUND(I232*H232,2)</f>
        <v>0</v>
      </c>
      <c r="K232" s="226"/>
      <c r="L232" s="44"/>
      <c r="M232" s="227" t="s">
        <v>1</v>
      </c>
      <c r="N232" s="228" t="s">
        <v>38</v>
      </c>
      <c r="O232" s="91"/>
      <c r="P232" s="229">
        <f>O232*H232</f>
        <v>0</v>
      </c>
      <c r="Q232" s="229">
        <v>0</v>
      </c>
      <c r="R232" s="229">
        <f>Q232*H232</f>
        <v>0</v>
      </c>
      <c r="S232" s="229">
        <v>0</v>
      </c>
      <c r="T232" s="230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1" t="s">
        <v>124</v>
      </c>
      <c r="AT232" s="231" t="s">
        <v>120</v>
      </c>
      <c r="AU232" s="231" t="s">
        <v>83</v>
      </c>
      <c r="AY232" s="17" t="s">
        <v>117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7" t="s">
        <v>81</v>
      </c>
      <c r="BK232" s="232">
        <f>ROUND(I232*H232,2)</f>
        <v>0</v>
      </c>
      <c r="BL232" s="17" t="s">
        <v>124</v>
      </c>
      <c r="BM232" s="231" t="s">
        <v>372</v>
      </c>
    </row>
    <row r="233" s="2" customFormat="1">
      <c r="A233" s="38"/>
      <c r="B233" s="39"/>
      <c r="C233" s="40"/>
      <c r="D233" s="233" t="s">
        <v>125</v>
      </c>
      <c r="E233" s="40"/>
      <c r="F233" s="234" t="s">
        <v>1022</v>
      </c>
      <c r="G233" s="40"/>
      <c r="H233" s="40"/>
      <c r="I233" s="235"/>
      <c r="J233" s="40"/>
      <c r="K233" s="40"/>
      <c r="L233" s="44"/>
      <c r="M233" s="236"/>
      <c r="N233" s="237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125</v>
      </c>
      <c r="AU233" s="17" t="s">
        <v>83</v>
      </c>
    </row>
    <row r="234" s="13" customFormat="1">
      <c r="A234" s="13"/>
      <c r="B234" s="243"/>
      <c r="C234" s="244"/>
      <c r="D234" s="233" t="s">
        <v>174</v>
      </c>
      <c r="E234" s="245" t="s">
        <v>1</v>
      </c>
      <c r="F234" s="246" t="s">
        <v>1023</v>
      </c>
      <c r="G234" s="244"/>
      <c r="H234" s="245" t="s">
        <v>1</v>
      </c>
      <c r="I234" s="247"/>
      <c r="J234" s="244"/>
      <c r="K234" s="244"/>
      <c r="L234" s="248"/>
      <c r="M234" s="249"/>
      <c r="N234" s="250"/>
      <c r="O234" s="250"/>
      <c r="P234" s="250"/>
      <c r="Q234" s="250"/>
      <c r="R234" s="250"/>
      <c r="S234" s="250"/>
      <c r="T234" s="25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2" t="s">
        <v>174</v>
      </c>
      <c r="AU234" s="252" t="s">
        <v>83</v>
      </c>
      <c r="AV234" s="13" t="s">
        <v>81</v>
      </c>
      <c r="AW234" s="13" t="s">
        <v>30</v>
      </c>
      <c r="AX234" s="13" t="s">
        <v>73</v>
      </c>
      <c r="AY234" s="252" t="s">
        <v>117</v>
      </c>
    </row>
    <row r="235" s="14" customFormat="1">
      <c r="A235" s="14"/>
      <c r="B235" s="253"/>
      <c r="C235" s="254"/>
      <c r="D235" s="233" t="s">
        <v>174</v>
      </c>
      <c r="E235" s="255" t="s">
        <v>1</v>
      </c>
      <c r="F235" s="256" t="s">
        <v>1024</v>
      </c>
      <c r="G235" s="254"/>
      <c r="H235" s="257">
        <v>23.899999999999999</v>
      </c>
      <c r="I235" s="258"/>
      <c r="J235" s="254"/>
      <c r="K235" s="254"/>
      <c r="L235" s="259"/>
      <c r="M235" s="260"/>
      <c r="N235" s="261"/>
      <c r="O235" s="261"/>
      <c r="P235" s="261"/>
      <c r="Q235" s="261"/>
      <c r="R235" s="261"/>
      <c r="S235" s="261"/>
      <c r="T235" s="26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3" t="s">
        <v>174</v>
      </c>
      <c r="AU235" s="263" t="s">
        <v>83</v>
      </c>
      <c r="AV235" s="14" t="s">
        <v>83</v>
      </c>
      <c r="AW235" s="14" t="s">
        <v>30</v>
      </c>
      <c r="AX235" s="14" t="s">
        <v>73</v>
      </c>
      <c r="AY235" s="263" t="s">
        <v>117</v>
      </c>
    </row>
    <row r="236" s="15" customFormat="1">
      <c r="A236" s="15"/>
      <c r="B236" s="264"/>
      <c r="C236" s="265"/>
      <c r="D236" s="233" t="s">
        <v>174</v>
      </c>
      <c r="E236" s="266" t="s">
        <v>1</v>
      </c>
      <c r="F236" s="267" t="s">
        <v>179</v>
      </c>
      <c r="G236" s="265"/>
      <c r="H236" s="268">
        <v>23.899999999999999</v>
      </c>
      <c r="I236" s="269"/>
      <c r="J236" s="265"/>
      <c r="K236" s="265"/>
      <c r="L236" s="270"/>
      <c r="M236" s="271"/>
      <c r="N236" s="272"/>
      <c r="O236" s="272"/>
      <c r="P236" s="272"/>
      <c r="Q236" s="272"/>
      <c r="R236" s="272"/>
      <c r="S236" s="272"/>
      <c r="T236" s="273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74" t="s">
        <v>174</v>
      </c>
      <c r="AU236" s="274" t="s">
        <v>83</v>
      </c>
      <c r="AV236" s="15" t="s">
        <v>124</v>
      </c>
      <c r="AW236" s="15" t="s">
        <v>30</v>
      </c>
      <c r="AX236" s="15" t="s">
        <v>81</v>
      </c>
      <c r="AY236" s="274" t="s">
        <v>117</v>
      </c>
    </row>
    <row r="237" s="2" customFormat="1" ht="14.4" customHeight="1">
      <c r="A237" s="38"/>
      <c r="B237" s="39"/>
      <c r="C237" s="219" t="s">
        <v>381</v>
      </c>
      <c r="D237" s="219" t="s">
        <v>120</v>
      </c>
      <c r="E237" s="220" t="s">
        <v>1025</v>
      </c>
      <c r="F237" s="221" t="s">
        <v>1026</v>
      </c>
      <c r="G237" s="222" t="s">
        <v>182</v>
      </c>
      <c r="H237" s="223">
        <v>9.6500000000000004</v>
      </c>
      <c r="I237" s="224"/>
      <c r="J237" s="225">
        <f>ROUND(I237*H237,2)</f>
        <v>0</v>
      </c>
      <c r="K237" s="226"/>
      <c r="L237" s="44"/>
      <c r="M237" s="227" t="s">
        <v>1</v>
      </c>
      <c r="N237" s="228" t="s">
        <v>38</v>
      </c>
      <c r="O237" s="91"/>
      <c r="P237" s="229">
        <f>O237*H237</f>
        <v>0</v>
      </c>
      <c r="Q237" s="229">
        <v>0</v>
      </c>
      <c r="R237" s="229">
        <f>Q237*H237</f>
        <v>0</v>
      </c>
      <c r="S237" s="229">
        <v>0</v>
      </c>
      <c r="T237" s="230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1" t="s">
        <v>124</v>
      </c>
      <c r="AT237" s="231" t="s">
        <v>120</v>
      </c>
      <c r="AU237" s="231" t="s">
        <v>83</v>
      </c>
      <c r="AY237" s="17" t="s">
        <v>117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7" t="s">
        <v>81</v>
      </c>
      <c r="BK237" s="232">
        <f>ROUND(I237*H237,2)</f>
        <v>0</v>
      </c>
      <c r="BL237" s="17" t="s">
        <v>124</v>
      </c>
      <c r="BM237" s="231" t="s">
        <v>379</v>
      </c>
    </row>
    <row r="238" s="2" customFormat="1">
      <c r="A238" s="38"/>
      <c r="B238" s="39"/>
      <c r="C238" s="40"/>
      <c r="D238" s="233" t="s">
        <v>125</v>
      </c>
      <c r="E238" s="40"/>
      <c r="F238" s="234" t="s">
        <v>1026</v>
      </c>
      <c r="G238" s="40"/>
      <c r="H238" s="40"/>
      <c r="I238" s="235"/>
      <c r="J238" s="40"/>
      <c r="K238" s="40"/>
      <c r="L238" s="44"/>
      <c r="M238" s="236"/>
      <c r="N238" s="237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125</v>
      </c>
      <c r="AU238" s="17" t="s">
        <v>83</v>
      </c>
    </row>
    <row r="239" s="13" customFormat="1">
      <c r="A239" s="13"/>
      <c r="B239" s="243"/>
      <c r="C239" s="244"/>
      <c r="D239" s="233" t="s">
        <v>174</v>
      </c>
      <c r="E239" s="245" t="s">
        <v>1</v>
      </c>
      <c r="F239" s="246" t="s">
        <v>1027</v>
      </c>
      <c r="G239" s="244"/>
      <c r="H239" s="245" t="s">
        <v>1</v>
      </c>
      <c r="I239" s="247"/>
      <c r="J239" s="244"/>
      <c r="K239" s="244"/>
      <c r="L239" s="248"/>
      <c r="M239" s="249"/>
      <c r="N239" s="250"/>
      <c r="O239" s="250"/>
      <c r="P239" s="250"/>
      <c r="Q239" s="250"/>
      <c r="R239" s="250"/>
      <c r="S239" s="250"/>
      <c r="T239" s="25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2" t="s">
        <v>174</v>
      </c>
      <c r="AU239" s="252" t="s">
        <v>83</v>
      </c>
      <c r="AV239" s="13" t="s">
        <v>81</v>
      </c>
      <c r="AW239" s="13" t="s">
        <v>30</v>
      </c>
      <c r="AX239" s="13" t="s">
        <v>73</v>
      </c>
      <c r="AY239" s="252" t="s">
        <v>117</v>
      </c>
    </row>
    <row r="240" s="14" customFormat="1">
      <c r="A240" s="14"/>
      <c r="B240" s="253"/>
      <c r="C240" s="254"/>
      <c r="D240" s="233" t="s">
        <v>174</v>
      </c>
      <c r="E240" s="255" t="s">
        <v>1</v>
      </c>
      <c r="F240" s="256" t="s">
        <v>1028</v>
      </c>
      <c r="G240" s="254"/>
      <c r="H240" s="257">
        <v>9.6500000000000004</v>
      </c>
      <c r="I240" s="258"/>
      <c r="J240" s="254"/>
      <c r="K240" s="254"/>
      <c r="L240" s="259"/>
      <c r="M240" s="260"/>
      <c r="N240" s="261"/>
      <c r="O240" s="261"/>
      <c r="P240" s="261"/>
      <c r="Q240" s="261"/>
      <c r="R240" s="261"/>
      <c r="S240" s="261"/>
      <c r="T240" s="262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63" t="s">
        <v>174</v>
      </c>
      <c r="AU240" s="263" t="s">
        <v>83</v>
      </c>
      <c r="AV240" s="14" t="s">
        <v>83</v>
      </c>
      <c r="AW240" s="14" t="s">
        <v>30</v>
      </c>
      <c r="AX240" s="14" t="s">
        <v>73</v>
      </c>
      <c r="AY240" s="263" t="s">
        <v>117</v>
      </c>
    </row>
    <row r="241" s="15" customFormat="1">
      <c r="A241" s="15"/>
      <c r="B241" s="264"/>
      <c r="C241" s="265"/>
      <c r="D241" s="233" t="s">
        <v>174</v>
      </c>
      <c r="E241" s="266" t="s">
        <v>1</v>
      </c>
      <c r="F241" s="267" t="s">
        <v>179</v>
      </c>
      <c r="G241" s="265"/>
      <c r="H241" s="268">
        <v>9.6500000000000004</v>
      </c>
      <c r="I241" s="269"/>
      <c r="J241" s="265"/>
      <c r="K241" s="265"/>
      <c r="L241" s="270"/>
      <c r="M241" s="271"/>
      <c r="N241" s="272"/>
      <c r="O241" s="272"/>
      <c r="P241" s="272"/>
      <c r="Q241" s="272"/>
      <c r="R241" s="272"/>
      <c r="S241" s="272"/>
      <c r="T241" s="273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74" t="s">
        <v>174</v>
      </c>
      <c r="AU241" s="274" t="s">
        <v>83</v>
      </c>
      <c r="AV241" s="15" t="s">
        <v>124</v>
      </c>
      <c r="AW241" s="15" t="s">
        <v>30</v>
      </c>
      <c r="AX241" s="15" t="s">
        <v>81</v>
      </c>
      <c r="AY241" s="274" t="s">
        <v>117</v>
      </c>
    </row>
    <row r="242" s="2" customFormat="1" ht="14.4" customHeight="1">
      <c r="A242" s="38"/>
      <c r="B242" s="39"/>
      <c r="C242" s="219" t="s">
        <v>274</v>
      </c>
      <c r="D242" s="219" t="s">
        <v>120</v>
      </c>
      <c r="E242" s="220" t="s">
        <v>628</v>
      </c>
      <c r="F242" s="221" t="s">
        <v>629</v>
      </c>
      <c r="G242" s="222" t="s">
        <v>265</v>
      </c>
      <c r="H242" s="223">
        <v>1</v>
      </c>
      <c r="I242" s="224"/>
      <c r="J242" s="225">
        <f>ROUND(I242*H242,2)</f>
        <v>0</v>
      </c>
      <c r="K242" s="226"/>
      <c r="L242" s="44"/>
      <c r="M242" s="227" t="s">
        <v>1</v>
      </c>
      <c r="N242" s="228" t="s">
        <v>38</v>
      </c>
      <c r="O242" s="91"/>
      <c r="P242" s="229">
        <f>O242*H242</f>
        <v>0</v>
      </c>
      <c r="Q242" s="229">
        <v>0</v>
      </c>
      <c r="R242" s="229">
        <f>Q242*H242</f>
        <v>0</v>
      </c>
      <c r="S242" s="229">
        <v>0</v>
      </c>
      <c r="T242" s="230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1" t="s">
        <v>124</v>
      </c>
      <c r="AT242" s="231" t="s">
        <v>120</v>
      </c>
      <c r="AU242" s="231" t="s">
        <v>83</v>
      </c>
      <c r="AY242" s="17" t="s">
        <v>117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17" t="s">
        <v>81</v>
      </c>
      <c r="BK242" s="232">
        <f>ROUND(I242*H242,2)</f>
        <v>0</v>
      </c>
      <c r="BL242" s="17" t="s">
        <v>124</v>
      </c>
      <c r="BM242" s="231" t="s">
        <v>384</v>
      </c>
    </row>
    <row r="243" s="2" customFormat="1">
      <c r="A243" s="38"/>
      <c r="B243" s="39"/>
      <c r="C243" s="40"/>
      <c r="D243" s="233" t="s">
        <v>125</v>
      </c>
      <c r="E243" s="40"/>
      <c r="F243" s="234" t="s">
        <v>631</v>
      </c>
      <c r="G243" s="40"/>
      <c r="H243" s="40"/>
      <c r="I243" s="235"/>
      <c r="J243" s="40"/>
      <c r="K243" s="40"/>
      <c r="L243" s="44"/>
      <c r="M243" s="236"/>
      <c r="N243" s="237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125</v>
      </c>
      <c r="AU243" s="17" t="s">
        <v>83</v>
      </c>
    </row>
    <row r="244" s="2" customFormat="1" ht="24.15" customHeight="1">
      <c r="A244" s="38"/>
      <c r="B244" s="39"/>
      <c r="C244" s="275" t="s">
        <v>392</v>
      </c>
      <c r="D244" s="275" t="s">
        <v>208</v>
      </c>
      <c r="E244" s="276" t="s">
        <v>1029</v>
      </c>
      <c r="F244" s="277" t="s">
        <v>1030</v>
      </c>
      <c r="G244" s="278" t="s">
        <v>265</v>
      </c>
      <c r="H244" s="279">
        <v>1</v>
      </c>
      <c r="I244" s="280"/>
      <c r="J244" s="281">
        <f>ROUND(I244*H244,2)</f>
        <v>0</v>
      </c>
      <c r="K244" s="282"/>
      <c r="L244" s="283"/>
      <c r="M244" s="284" t="s">
        <v>1</v>
      </c>
      <c r="N244" s="285" t="s">
        <v>38</v>
      </c>
      <c r="O244" s="91"/>
      <c r="P244" s="229">
        <f>O244*H244</f>
        <v>0</v>
      </c>
      <c r="Q244" s="229">
        <v>0</v>
      </c>
      <c r="R244" s="229">
        <f>Q244*H244</f>
        <v>0</v>
      </c>
      <c r="S244" s="229">
        <v>0</v>
      </c>
      <c r="T244" s="230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1" t="s">
        <v>136</v>
      </c>
      <c r="AT244" s="231" t="s">
        <v>208</v>
      </c>
      <c r="AU244" s="231" t="s">
        <v>83</v>
      </c>
      <c r="AY244" s="17" t="s">
        <v>117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17" t="s">
        <v>81</v>
      </c>
      <c r="BK244" s="232">
        <f>ROUND(I244*H244,2)</f>
        <v>0</v>
      </c>
      <c r="BL244" s="17" t="s">
        <v>124</v>
      </c>
      <c r="BM244" s="231" t="s">
        <v>389</v>
      </c>
    </row>
    <row r="245" s="2" customFormat="1">
      <c r="A245" s="38"/>
      <c r="B245" s="39"/>
      <c r="C245" s="40"/>
      <c r="D245" s="233" t="s">
        <v>125</v>
      </c>
      <c r="E245" s="40"/>
      <c r="F245" s="234" t="s">
        <v>1030</v>
      </c>
      <c r="G245" s="40"/>
      <c r="H245" s="40"/>
      <c r="I245" s="235"/>
      <c r="J245" s="40"/>
      <c r="K245" s="40"/>
      <c r="L245" s="44"/>
      <c r="M245" s="236"/>
      <c r="N245" s="237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125</v>
      </c>
      <c r="AU245" s="17" t="s">
        <v>83</v>
      </c>
    </row>
    <row r="246" s="2" customFormat="1" ht="24.15" customHeight="1">
      <c r="A246" s="38"/>
      <c r="B246" s="39"/>
      <c r="C246" s="219" t="s">
        <v>277</v>
      </c>
      <c r="D246" s="219" t="s">
        <v>120</v>
      </c>
      <c r="E246" s="220" t="s">
        <v>1031</v>
      </c>
      <c r="F246" s="221" t="s">
        <v>1032</v>
      </c>
      <c r="G246" s="222" t="s">
        <v>144</v>
      </c>
      <c r="H246" s="238"/>
      <c r="I246" s="224"/>
      <c r="J246" s="225">
        <f>ROUND(I246*H246,2)</f>
        <v>0</v>
      </c>
      <c r="K246" s="226"/>
      <c r="L246" s="44"/>
      <c r="M246" s="227" t="s">
        <v>1</v>
      </c>
      <c r="N246" s="228" t="s">
        <v>38</v>
      </c>
      <c r="O246" s="91"/>
      <c r="P246" s="229">
        <f>O246*H246</f>
        <v>0</v>
      </c>
      <c r="Q246" s="229">
        <v>0</v>
      </c>
      <c r="R246" s="229">
        <f>Q246*H246</f>
        <v>0</v>
      </c>
      <c r="S246" s="229">
        <v>0</v>
      </c>
      <c r="T246" s="230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1" t="s">
        <v>124</v>
      </c>
      <c r="AT246" s="231" t="s">
        <v>120</v>
      </c>
      <c r="AU246" s="231" t="s">
        <v>83</v>
      </c>
      <c r="AY246" s="17" t="s">
        <v>117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7" t="s">
        <v>81</v>
      </c>
      <c r="BK246" s="232">
        <f>ROUND(I246*H246,2)</f>
        <v>0</v>
      </c>
      <c r="BL246" s="17" t="s">
        <v>124</v>
      </c>
      <c r="BM246" s="231" t="s">
        <v>395</v>
      </c>
    </row>
    <row r="247" s="2" customFormat="1">
      <c r="A247" s="38"/>
      <c r="B247" s="39"/>
      <c r="C247" s="40"/>
      <c r="D247" s="233" t="s">
        <v>125</v>
      </c>
      <c r="E247" s="40"/>
      <c r="F247" s="234" t="s">
        <v>1032</v>
      </c>
      <c r="G247" s="40"/>
      <c r="H247" s="40"/>
      <c r="I247" s="235"/>
      <c r="J247" s="40"/>
      <c r="K247" s="40"/>
      <c r="L247" s="44"/>
      <c r="M247" s="236"/>
      <c r="N247" s="237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125</v>
      </c>
      <c r="AU247" s="17" t="s">
        <v>83</v>
      </c>
    </row>
    <row r="248" s="12" customFormat="1" ht="22.8" customHeight="1">
      <c r="A248" s="12"/>
      <c r="B248" s="203"/>
      <c r="C248" s="204"/>
      <c r="D248" s="205" t="s">
        <v>72</v>
      </c>
      <c r="E248" s="217" t="s">
        <v>484</v>
      </c>
      <c r="F248" s="217" t="s">
        <v>648</v>
      </c>
      <c r="G248" s="204"/>
      <c r="H248" s="204"/>
      <c r="I248" s="207"/>
      <c r="J248" s="218">
        <f>BK248</f>
        <v>0</v>
      </c>
      <c r="K248" s="204"/>
      <c r="L248" s="209"/>
      <c r="M248" s="210"/>
      <c r="N248" s="211"/>
      <c r="O248" s="211"/>
      <c r="P248" s="212">
        <f>SUM(P249:P287)</f>
        <v>0</v>
      </c>
      <c r="Q248" s="211"/>
      <c r="R248" s="212">
        <f>SUM(R249:R287)</f>
        <v>0</v>
      </c>
      <c r="S248" s="211"/>
      <c r="T248" s="213">
        <f>SUM(T249:T287)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14" t="s">
        <v>81</v>
      </c>
      <c r="AT248" s="215" t="s">
        <v>72</v>
      </c>
      <c r="AU248" s="215" t="s">
        <v>81</v>
      </c>
      <c r="AY248" s="214" t="s">
        <v>117</v>
      </c>
      <c r="BK248" s="216">
        <f>SUM(BK249:BK287)</f>
        <v>0</v>
      </c>
    </row>
    <row r="249" s="2" customFormat="1" ht="14.4" customHeight="1">
      <c r="A249" s="38"/>
      <c r="B249" s="39"/>
      <c r="C249" s="219" t="s">
        <v>400</v>
      </c>
      <c r="D249" s="219" t="s">
        <v>120</v>
      </c>
      <c r="E249" s="220" t="s">
        <v>1033</v>
      </c>
      <c r="F249" s="221" t="s">
        <v>1034</v>
      </c>
      <c r="G249" s="222" t="s">
        <v>431</v>
      </c>
      <c r="H249" s="223">
        <v>28.399999999999999</v>
      </c>
      <c r="I249" s="224"/>
      <c r="J249" s="225">
        <f>ROUND(I249*H249,2)</f>
        <v>0</v>
      </c>
      <c r="K249" s="226"/>
      <c r="L249" s="44"/>
      <c r="M249" s="227" t="s">
        <v>1</v>
      </c>
      <c r="N249" s="228" t="s">
        <v>38</v>
      </c>
      <c r="O249" s="91"/>
      <c r="P249" s="229">
        <f>O249*H249</f>
        <v>0</v>
      </c>
      <c r="Q249" s="229">
        <v>0</v>
      </c>
      <c r="R249" s="229">
        <f>Q249*H249</f>
        <v>0</v>
      </c>
      <c r="S249" s="229">
        <v>0</v>
      </c>
      <c r="T249" s="230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1" t="s">
        <v>124</v>
      </c>
      <c r="AT249" s="231" t="s">
        <v>120</v>
      </c>
      <c r="AU249" s="231" t="s">
        <v>83</v>
      </c>
      <c r="AY249" s="17" t="s">
        <v>117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17" t="s">
        <v>81</v>
      </c>
      <c r="BK249" s="232">
        <f>ROUND(I249*H249,2)</f>
        <v>0</v>
      </c>
      <c r="BL249" s="17" t="s">
        <v>124</v>
      </c>
      <c r="BM249" s="231" t="s">
        <v>399</v>
      </c>
    </row>
    <row r="250" s="2" customFormat="1">
      <c r="A250" s="38"/>
      <c r="B250" s="39"/>
      <c r="C250" s="40"/>
      <c r="D250" s="233" t="s">
        <v>125</v>
      </c>
      <c r="E250" s="40"/>
      <c r="F250" s="234" t="s">
        <v>1034</v>
      </c>
      <c r="G250" s="40"/>
      <c r="H250" s="40"/>
      <c r="I250" s="235"/>
      <c r="J250" s="40"/>
      <c r="K250" s="40"/>
      <c r="L250" s="44"/>
      <c r="M250" s="236"/>
      <c r="N250" s="237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125</v>
      </c>
      <c r="AU250" s="17" t="s">
        <v>83</v>
      </c>
    </row>
    <row r="251" s="13" customFormat="1">
      <c r="A251" s="13"/>
      <c r="B251" s="243"/>
      <c r="C251" s="244"/>
      <c r="D251" s="233" t="s">
        <v>174</v>
      </c>
      <c r="E251" s="245" t="s">
        <v>1</v>
      </c>
      <c r="F251" s="246" t="s">
        <v>340</v>
      </c>
      <c r="G251" s="244"/>
      <c r="H251" s="245" t="s">
        <v>1</v>
      </c>
      <c r="I251" s="247"/>
      <c r="J251" s="244"/>
      <c r="K251" s="244"/>
      <c r="L251" s="248"/>
      <c r="M251" s="249"/>
      <c r="N251" s="250"/>
      <c r="O251" s="250"/>
      <c r="P251" s="250"/>
      <c r="Q251" s="250"/>
      <c r="R251" s="250"/>
      <c r="S251" s="250"/>
      <c r="T251" s="25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2" t="s">
        <v>174</v>
      </c>
      <c r="AU251" s="252" t="s">
        <v>83</v>
      </c>
      <c r="AV251" s="13" t="s">
        <v>81</v>
      </c>
      <c r="AW251" s="13" t="s">
        <v>30</v>
      </c>
      <c r="AX251" s="13" t="s">
        <v>73</v>
      </c>
      <c r="AY251" s="252" t="s">
        <v>117</v>
      </c>
    </row>
    <row r="252" s="13" customFormat="1">
      <c r="A252" s="13"/>
      <c r="B252" s="243"/>
      <c r="C252" s="244"/>
      <c r="D252" s="233" t="s">
        <v>174</v>
      </c>
      <c r="E252" s="245" t="s">
        <v>1</v>
      </c>
      <c r="F252" s="246" t="s">
        <v>1035</v>
      </c>
      <c r="G252" s="244"/>
      <c r="H252" s="245" t="s">
        <v>1</v>
      </c>
      <c r="I252" s="247"/>
      <c r="J252" s="244"/>
      <c r="K252" s="244"/>
      <c r="L252" s="248"/>
      <c r="M252" s="249"/>
      <c r="N252" s="250"/>
      <c r="O252" s="250"/>
      <c r="P252" s="250"/>
      <c r="Q252" s="250"/>
      <c r="R252" s="250"/>
      <c r="S252" s="250"/>
      <c r="T252" s="25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2" t="s">
        <v>174</v>
      </c>
      <c r="AU252" s="252" t="s">
        <v>83</v>
      </c>
      <c r="AV252" s="13" t="s">
        <v>81</v>
      </c>
      <c r="AW252" s="13" t="s">
        <v>30</v>
      </c>
      <c r="AX252" s="13" t="s">
        <v>73</v>
      </c>
      <c r="AY252" s="252" t="s">
        <v>117</v>
      </c>
    </row>
    <row r="253" s="14" customFormat="1">
      <c r="A253" s="14"/>
      <c r="B253" s="253"/>
      <c r="C253" s="254"/>
      <c r="D253" s="233" t="s">
        <v>174</v>
      </c>
      <c r="E253" s="255" t="s">
        <v>1</v>
      </c>
      <c r="F253" s="256" t="s">
        <v>1036</v>
      </c>
      <c r="G253" s="254"/>
      <c r="H253" s="257">
        <v>2.6400000000000001</v>
      </c>
      <c r="I253" s="258"/>
      <c r="J253" s="254"/>
      <c r="K253" s="254"/>
      <c r="L253" s="259"/>
      <c r="M253" s="260"/>
      <c r="N253" s="261"/>
      <c r="O253" s="261"/>
      <c r="P253" s="261"/>
      <c r="Q253" s="261"/>
      <c r="R253" s="261"/>
      <c r="S253" s="261"/>
      <c r="T253" s="262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63" t="s">
        <v>174</v>
      </c>
      <c r="AU253" s="263" t="s">
        <v>83</v>
      </c>
      <c r="AV253" s="14" t="s">
        <v>83</v>
      </c>
      <c r="AW253" s="14" t="s">
        <v>30</v>
      </c>
      <c r="AX253" s="14" t="s">
        <v>73</v>
      </c>
      <c r="AY253" s="263" t="s">
        <v>117</v>
      </c>
    </row>
    <row r="254" s="13" customFormat="1">
      <c r="A254" s="13"/>
      <c r="B254" s="243"/>
      <c r="C254" s="244"/>
      <c r="D254" s="233" t="s">
        <v>174</v>
      </c>
      <c r="E254" s="245" t="s">
        <v>1</v>
      </c>
      <c r="F254" s="246" t="s">
        <v>1037</v>
      </c>
      <c r="G254" s="244"/>
      <c r="H254" s="245" t="s">
        <v>1</v>
      </c>
      <c r="I254" s="247"/>
      <c r="J254" s="244"/>
      <c r="K254" s="244"/>
      <c r="L254" s="248"/>
      <c r="M254" s="249"/>
      <c r="N254" s="250"/>
      <c r="O254" s="250"/>
      <c r="P254" s="250"/>
      <c r="Q254" s="250"/>
      <c r="R254" s="250"/>
      <c r="S254" s="250"/>
      <c r="T254" s="25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2" t="s">
        <v>174</v>
      </c>
      <c r="AU254" s="252" t="s">
        <v>83</v>
      </c>
      <c r="AV254" s="13" t="s">
        <v>81</v>
      </c>
      <c r="AW254" s="13" t="s">
        <v>30</v>
      </c>
      <c r="AX254" s="13" t="s">
        <v>73</v>
      </c>
      <c r="AY254" s="252" t="s">
        <v>117</v>
      </c>
    </row>
    <row r="255" s="14" customFormat="1">
      <c r="A255" s="14"/>
      <c r="B255" s="253"/>
      <c r="C255" s="254"/>
      <c r="D255" s="233" t="s">
        <v>174</v>
      </c>
      <c r="E255" s="255" t="s">
        <v>1</v>
      </c>
      <c r="F255" s="256" t="s">
        <v>1038</v>
      </c>
      <c r="G255" s="254"/>
      <c r="H255" s="257">
        <v>25.760000000000002</v>
      </c>
      <c r="I255" s="258"/>
      <c r="J255" s="254"/>
      <c r="K255" s="254"/>
      <c r="L255" s="259"/>
      <c r="M255" s="260"/>
      <c r="N255" s="261"/>
      <c r="O255" s="261"/>
      <c r="P255" s="261"/>
      <c r="Q255" s="261"/>
      <c r="R255" s="261"/>
      <c r="S255" s="261"/>
      <c r="T255" s="262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3" t="s">
        <v>174</v>
      </c>
      <c r="AU255" s="263" t="s">
        <v>83</v>
      </c>
      <c r="AV255" s="14" t="s">
        <v>83</v>
      </c>
      <c r="AW255" s="14" t="s">
        <v>30</v>
      </c>
      <c r="AX255" s="14" t="s">
        <v>73</v>
      </c>
      <c r="AY255" s="263" t="s">
        <v>117</v>
      </c>
    </row>
    <row r="256" s="15" customFormat="1">
      <c r="A256" s="15"/>
      <c r="B256" s="264"/>
      <c r="C256" s="265"/>
      <c r="D256" s="233" t="s">
        <v>174</v>
      </c>
      <c r="E256" s="266" t="s">
        <v>1</v>
      </c>
      <c r="F256" s="267" t="s">
        <v>179</v>
      </c>
      <c r="G256" s="265"/>
      <c r="H256" s="268">
        <v>28.400000000000002</v>
      </c>
      <c r="I256" s="269"/>
      <c r="J256" s="265"/>
      <c r="K256" s="265"/>
      <c r="L256" s="270"/>
      <c r="M256" s="271"/>
      <c r="N256" s="272"/>
      <c r="O256" s="272"/>
      <c r="P256" s="272"/>
      <c r="Q256" s="272"/>
      <c r="R256" s="272"/>
      <c r="S256" s="272"/>
      <c r="T256" s="273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74" t="s">
        <v>174</v>
      </c>
      <c r="AU256" s="274" t="s">
        <v>83</v>
      </c>
      <c r="AV256" s="15" t="s">
        <v>124</v>
      </c>
      <c r="AW256" s="15" t="s">
        <v>30</v>
      </c>
      <c r="AX256" s="15" t="s">
        <v>81</v>
      </c>
      <c r="AY256" s="274" t="s">
        <v>117</v>
      </c>
    </row>
    <row r="257" s="2" customFormat="1" ht="24.15" customHeight="1">
      <c r="A257" s="38"/>
      <c r="B257" s="39"/>
      <c r="C257" s="219" t="s">
        <v>285</v>
      </c>
      <c r="D257" s="219" t="s">
        <v>120</v>
      </c>
      <c r="E257" s="220" t="s">
        <v>649</v>
      </c>
      <c r="F257" s="221" t="s">
        <v>650</v>
      </c>
      <c r="G257" s="222" t="s">
        <v>265</v>
      </c>
      <c r="H257" s="223">
        <v>4</v>
      </c>
      <c r="I257" s="224"/>
      <c r="J257" s="225">
        <f>ROUND(I257*H257,2)</f>
        <v>0</v>
      </c>
      <c r="K257" s="226"/>
      <c r="L257" s="44"/>
      <c r="M257" s="227" t="s">
        <v>1</v>
      </c>
      <c r="N257" s="228" t="s">
        <v>38</v>
      </c>
      <c r="O257" s="91"/>
      <c r="P257" s="229">
        <f>O257*H257</f>
        <v>0</v>
      </c>
      <c r="Q257" s="229">
        <v>0</v>
      </c>
      <c r="R257" s="229">
        <f>Q257*H257</f>
        <v>0</v>
      </c>
      <c r="S257" s="229">
        <v>0</v>
      </c>
      <c r="T257" s="230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1" t="s">
        <v>124</v>
      </c>
      <c r="AT257" s="231" t="s">
        <v>120</v>
      </c>
      <c r="AU257" s="231" t="s">
        <v>83</v>
      </c>
      <c r="AY257" s="17" t="s">
        <v>117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17" t="s">
        <v>81</v>
      </c>
      <c r="BK257" s="232">
        <f>ROUND(I257*H257,2)</f>
        <v>0</v>
      </c>
      <c r="BL257" s="17" t="s">
        <v>124</v>
      </c>
      <c r="BM257" s="231" t="s">
        <v>403</v>
      </c>
    </row>
    <row r="258" s="2" customFormat="1">
      <c r="A258" s="38"/>
      <c r="B258" s="39"/>
      <c r="C258" s="40"/>
      <c r="D258" s="233" t="s">
        <v>125</v>
      </c>
      <c r="E258" s="40"/>
      <c r="F258" s="234" t="s">
        <v>650</v>
      </c>
      <c r="G258" s="40"/>
      <c r="H258" s="40"/>
      <c r="I258" s="235"/>
      <c r="J258" s="40"/>
      <c r="K258" s="40"/>
      <c r="L258" s="44"/>
      <c r="M258" s="236"/>
      <c r="N258" s="237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125</v>
      </c>
      <c r="AU258" s="17" t="s">
        <v>83</v>
      </c>
    </row>
    <row r="259" s="13" customFormat="1">
      <c r="A259" s="13"/>
      <c r="B259" s="243"/>
      <c r="C259" s="244"/>
      <c r="D259" s="233" t="s">
        <v>174</v>
      </c>
      <c r="E259" s="245" t="s">
        <v>1</v>
      </c>
      <c r="F259" s="246" t="s">
        <v>340</v>
      </c>
      <c r="G259" s="244"/>
      <c r="H259" s="245" t="s">
        <v>1</v>
      </c>
      <c r="I259" s="247"/>
      <c r="J259" s="244"/>
      <c r="K259" s="244"/>
      <c r="L259" s="248"/>
      <c r="M259" s="249"/>
      <c r="N259" s="250"/>
      <c r="O259" s="250"/>
      <c r="P259" s="250"/>
      <c r="Q259" s="250"/>
      <c r="R259" s="250"/>
      <c r="S259" s="250"/>
      <c r="T259" s="25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2" t="s">
        <v>174</v>
      </c>
      <c r="AU259" s="252" t="s">
        <v>83</v>
      </c>
      <c r="AV259" s="13" t="s">
        <v>81</v>
      </c>
      <c r="AW259" s="13" t="s">
        <v>30</v>
      </c>
      <c r="AX259" s="13" t="s">
        <v>73</v>
      </c>
      <c r="AY259" s="252" t="s">
        <v>117</v>
      </c>
    </row>
    <row r="260" s="14" customFormat="1">
      <c r="A260" s="14"/>
      <c r="B260" s="253"/>
      <c r="C260" s="254"/>
      <c r="D260" s="233" t="s">
        <v>174</v>
      </c>
      <c r="E260" s="255" t="s">
        <v>1</v>
      </c>
      <c r="F260" s="256" t="s">
        <v>124</v>
      </c>
      <c r="G260" s="254"/>
      <c r="H260" s="257">
        <v>4</v>
      </c>
      <c r="I260" s="258"/>
      <c r="J260" s="254"/>
      <c r="K260" s="254"/>
      <c r="L260" s="259"/>
      <c r="M260" s="260"/>
      <c r="N260" s="261"/>
      <c r="O260" s="261"/>
      <c r="P260" s="261"/>
      <c r="Q260" s="261"/>
      <c r="R260" s="261"/>
      <c r="S260" s="261"/>
      <c r="T260" s="26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3" t="s">
        <v>174</v>
      </c>
      <c r="AU260" s="263" t="s">
        <v>83</v>
      </c>
      <c r="AV260" s="14" t="s">
        <v>83</v>
      </c>
      <c r="AW260" s="14" t="s">
        <v>30</v>
      </c>
      <c r="AX260" s="14" t="s">
        <v>73</v>
      </c>
      <c r="AY260" s="263" t="s">
        <v>117</v>
      </c>
    </row>
    <row r="261" s="15" customFormat="1">
      <c r="A261" s="15"/>
      <c r="B261" s="264"/>
      <c r="C261" s="265"/>
      <c r="D261" s="233" t="s">
        <v>174</v>
      </c>
      <c r="E261" s="266" t="s">
        <v>1</v>
      </c>
      <c r="F261" s="267" t="s">
        <v>179</v>
      </c>
      <c r="G261" s="265"/>
      <c r="H261" s="268">
        <v>4</v>
      </c>
      <c r="I261" s="269"/>
      <c r="J261" s="265"/>
      <c r="K261" s="265"/>
      <c r="L261" s="270"/>
      <c r="M261" s="271"/>
      <c r="N261" s="272"/>
      <c r="O261" s="272"/>
      <c r="P261" s="272"/>
      <c r="Q261" s="272"/>
      <c r="R261" s="272"/>
      <c r="S261" s="272"/>
      <c r="T261" s="273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74" t="s">
        <v>174</v>
      </c>
      <c r="AU261" s="274" t="s">
        <v>83</v>
      </c>
      <c r="AV261" s="15" t="s">
        <v>124</v>
      </c>
      <c r="AW261" s="15" t="s">
        <v>30</v>
      </c>
      <c r="AX261" s="15" t="s">
        <v>81</v>
      </c>
      <c r="AY261" s="274" t="s">
        <v>117</v>
      </c>
    </row>
    <row r="262" s="2" customFormat="1" ht="37.8" customHeight="1">
      <c r="A262" s="38"/>
      <c r="B262" s="39"/>
      <c r="C262" s="219" t="s">
        <v>290</v>
      </c>
      <c r="D262" s="219" t="s">
        <v>120</v>
      </c>
      <c r="E262" s="220" t="s">
        <v>1039</v>
      </c>
      <c r="F262" s="221" t="s">
        <v>1040</v>
      </c>
      <c r="G262" s="222" t="s">
        <v>265</v>
      </c>
      <c r="H262" s="223">
        <v>1</v>
      </c>
      <c r="I262" s="224"/>
      <c r="J262" s="225">
        <f>ROUND(I262*H262,2)</f>
        <v>0</v>
      </c>
      <c r="K262" s="226"/>
      <c r="L262" s="44"/>
      <c r="M262" s="227" t="s">
        <v>1</v>
      </c>
      <c r="N262" s="228" t="s">
        <v>38</v>
      </c>
      <c r="O262" s="91"/>
      <c r="P262" s="229">
        <f>O262*H262</f>
        <v>0</v>
      </c>
      <c r="Q262" s="229">
        <v>0</v>
      </c>
      <c r="R262" s="229">
        <f>Q262*H262</f>
        <v>0</v>
      </c>
      <c r="S262" s="229">
        <v>0</v>
      </c>
      <c r="T262" s="230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1" t="s">
        <v>124</v>
      </c>
      <c r="AT262" s="231" t="s">
        <v>120</v>
      </c>
      <c r="AU262" s="231" t="s">
        <v>83</v>
      </c>
      <c r="AY262" s="17" t="s">
        <v>117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17" t="s">
        <v>81</v>
      </c>
      <c r="BK262" s="232">
        <f>ROUND(I262*H262,2)</f>
        <v>0</v>
      </c>
      <c r="BL262" s="17" t="s">
        <v>124</v>
      </c>
      <c r="BM262" s="231" t="s">
        <v>411</v>
      </c>
    </row>
    <row r="263" s="2" customFormat="1">
      <c r="A263" s="38"/>
      <c r="B263" s="39"/>
      <c r="C263" s="40"/>
      <c r="D263" s="233" t="s">
        <v>125</v>
      </c>
      <c r="E263" s="40"/>
      <c r="F263" s="234" t="s">
        <v>672</v>
      </c>
      <c r="G263" s="40"/>
      <c r="H263" s="40"/>
      <c r="I263" s="235"/>
      <c r="J263" s="40"/>
      <c r="K263" s="40"/>
      <c r="L263" s="44"/>
      <c r="M263" s="236"/>
      <c r="N263" s="237"/>
      <c r="O263" s="91"/>
      <c r="P263" s="91"/>
      <c r="Q263" s="91"/>
      <c r="R263" s="91"/>
      <c r="S263" s="91"/>
      <c r="T263" s="92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125</v>
      </c>
      <c r="AU263" s="17" t="s">
        <v>83</v>
      </c>
    </row>
    <row r="264" s="14" customFormat="1">
      <c r="A264" s="14"/>
      <c r="B264" s="253"/>
      <c r="C264" s="254"/>
      <c r="D264" s="233" t="s">
        <v>174</v>
      </c>
      <c r="E264" s="255" t="s">
        <v>1</v>
      </c>
      <c r="F264" s="256" t="s">
        <v>81</v>
      </c>
      <c r="G264" s="254"/>
      <c r="H264" s="257">
        <v>1</v>
      </c>
      <c r="I264" s="258"/>
      <c r="J264" s="254"/>
      <c r="K264" s="254"/>
      <c r="L264" s="259"/>
      <c r="M264" s="260"/>
      <c r="N264" s="261"/>
      <c r="O264" s="261"/>
      <c r="P264" s="261"/>
      <c r="Q264" s="261"/>
      <c r="R264" s="261"/>
      <c r="S264" s="261"/>
      <c r="T264" s="262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63" t="s">
        <v>174</v>
      </c>
      <c r="AU264" s="263" t="s">
        <v>83</v>
      </c>
      <c r="AV264" s="14" t="s">
        <v>83</v>
      </c>
      <c r="AW264" s="14" t="s">
        <v>30</v>
      </c>
      <c r="AX264" s="14" t="s">
        <v>73</v>
      </c>
      <c r="AY264" s="263" t="s">
        <v>117</v>
      </c>
    </row>
    <row r="265" s="15" customFormat="1">
      <c r="A265" s="15"/>
      <c r="B265" s="264"/>
      <c r="C265" s="265"/>
      <c r="D265" s="233" t="s">
        <v>174</v>
      </c>
      <c r="E265" s="266" t="s">
        <v>1</v>
      </c>
      <c r="F265" s="267" t="s">
        <v>179</v>
      </c>
      <c r="G265" s="265"/>
      <c r="H265" s="268">
        <v>1</v>
      </c>
      <c r="I265" s="269"/>
      <c r="J265" s="265"/>
      <c r="K265" s="265"/>
      <c r="L265" s="270"/>
      <c r="M265" s="271"/>
      <c r="N265" s="272"/>
      <c r="O265" s="272"/>
      <c r="P265" s="272"/>
      <c r="Q265" s="272"/>
      <c r="R265" s="272"/>
      <c r="S265" s="272"/>
      <c r="T265" s="273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74" t="s">
        <v>174</v>
      </c>
      <c r="AU265" s="274" t="s">
        <v>83</v>
      </c>
      <c r="AV265" s="15" t="s">
        <v>124</v>
      </c>
      <c r="AW265" s="15" t="s">
        <v>30</v>
      </c>
      <c r="AX265" s="15" t="s">
        <v>81</v>
      </c>
      <c r="AY265" s="274" t="s">
        <v>117</v>
      </c>
    </row>
    <row r="266" s="2" customFormat="1" ht="37.8" customHeight="1">
      <c r="A266" s="38"/>
      <c r="B266" s="39"/>
      <c r="C266" s="219" t="s">
        <v>428</v>
      </c>
      <c r="D266" s="219" t="s">
        <v>120</v>
      </c>
      <c r="E266" s="220" t="s">
        <v>1041</v>
      </c>
      <c r="F266" s="221" t="s">
        <v>1040</v>
      </c>
      <c r="G266" s="222" t="s">
        <v>265</v>
      </c>
      <c r="H266" s="223">
        <v>1</v>
      </c>
      <c r="I266" s="224"/>
      <c r="J266" s="225">
        <f>ROUND(I266*H266,2)</f>
        <v>0</v>
      </c>
      <c r="K266" s="226"/>
      <c r="L266" s="44"/>
      <c r="M266" s="227" t="s">
        <v>1</v>
      </c>
      <c r="N266" s="228" t="s">
        <v>38</v>
      </c>
      <c r="O266" s="91"/>
      <c r="P266" s="229">
        <f>O266*H266</f>
        <v>0</v>
      </c>
      <c r="Q266" s="229">
        <v>0</v>
      </c>
      <c r="R266" s="229">
        <f>Q266*H266</f>
        <v>0</v>
      </c>
      <c r="S266" s="229">
        <v>0</v>
      </c>
      <c r="T266" s="230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1" t="s">
        <v>124</v>
      </c>
      <c r="AT266" s="231" t="s">
        <v>120</v>
      </c>
      <c r="AU266" s="231" t="s">
        <v>83</v>
      </c>
      <c r="AY266" s="17" t="s">
        <v>117</v>
      </c>
      <c r="BE266" s="232">
        <f>IF(N266="základní",J266,0)</f>
        <v>0</v>
      </c>
      <c r="BF266" s="232">
        <f>IF(N266="snížená",J266,0)</f>
        <v>0</v>
      </c>
      <c r="BG266" s="232">
        <f>IF(N266="zákl. přenesená",J266,0)</f>
        <v>0</v>
      </c>
      <c r="BH266" s="232">
        <f>IF(N266="sníž. přenesená",J266,0)</f>
        <v>0</v>
      </c>
      <c r="BI266" s="232">
        <f>IF(N266="nulová",J266,0)</f>
        <v>0</v>
      </c>
      <c r="BJ266" s="17" t="s">
        <v>81</v>
      </c>
      <c r="BK266" s="232">
        <f>ROUND(I266*H266,2)</f>
        <v>0</v>
      </c>
      <c r="BL266" s="17" t="s">
        <v>124</v>
      </c>
      <c r="BM266" s="231" t="s">
        <v>415</v>
      </c>
    </row>
    <row r="267" s="2" customFormat="1">
      <c r="A267" s="38"/>
      <c r="B267" s="39"/>
      <c r="C267" s="40"/>
      <c r="D267" s="233" t="s">
        <v>125</v>
      </c>
      <c r="E267" s="40"/>
      <c r="F267" s="234" t="s">
        <v>1042</v>
      </c>
      <c r="G267" s="40"/>
      <c r="H267" s="40"/>
      <c r="I267" s="235"/>
      <c r="J267" s="40"/>
      <c r="K267" s="40"/>
      <c r="L267" s="44"/>
      <c r="M267" s="236"/>
      <c r="N267" s="237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125</v>
      </c>
      <c r="AU267" s="17" t="s">
        <v>83</v>
      </c>
    </row>
    <row r="268" s="14" customFormat="1">
      <c r="A268" s="14"/>
      <c r="B268" s="253"/>
      <c r="C268" s="254"/>
      <c r="D268" s="233" t="s">
        <v>174</v>
      </c>
      <c r="E268" s="255" t="s">
        <v>1</v>
      </c>
      <c r="F268" s="256" t="s">
        <v>81</v>
      </c>
      <c r="G268" s="254"/>
      <c r="H268" s="257">
        <v>1</v>
      </c>
      <c r="I268" s="258"/>
      <c r="J268" s="254"/>
      <c r="K268" s="254"/>
      <c r="L268" s="259"/>
      <c r="M268" s="260"/>
      <c r="N268" s="261"/>
      <c r="O268" s="261"/>
      <c r="P268" s="261"/>
      <c r="Q268" s="261"/>
      <c r="R268" s="261"/>
      <c r="S268" s="261"/>
      <c r="T268" s="262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63" t="s">
        <v>174</v>
      </c>
      <c r="AU268" s="263" t="s">
        <v>83</v>
      </c>
      <c r="AV268" s="14" t="s">
        <v>83</v>
      </c>
      <c r="AW268" s="14" t="s">
        <v>30</v>
      </c>
      <c r="AX268" s="14" t="s">
        <v>73</v>
      </c>
      <c r="AY268" s="263" t="s">
        <v>117</v>
      </c>
    </row>
    <row r="269" s="15" customFormat="1">
      <c r="A269" s="15"/>
      <c r="B269" s="264"/>
      <c r="C269" s="265"/>
      <c r="D269" s="233" t="s">
        <v>174</v>
      </c>
      <c r="E269" s="266" t="s">
        <v>1</v>
      </c>
      <c r="F269" s="267" t="s">
        <v>179</v>
      </c>
      <c r="G269" s="265"/>
      <c r="H269" s="268">
        <v>1</v>
      </c>
      <c r="I269" s="269"/>
      <c r="J269" s="265"/>
      <c r="K269" s="265"/>
      <c r="L269" s="270"/>
      <c r="M269" s="271"/>
      <c r="N269" s="272"/>
      <c r="O269" s="272"/>
      <c r="P269" s="272"/>
      <c r="Q269" s="272"/>
      <c r="R269" s="272"/>
      <c r="S269" s="272"/>
      <c r="T269" s="273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74" t="s">
        <v>174</v>
      </c>
      <c r="AU269" s="274" t="s">
        <v>83</v>
      </c>
      <c r="AV269" s="15" t="s">
        <v>124</v>
      </c>
      <c r="AW269" s="15" t="s">
        <v>30</v>
      </c>
      <c r="AX269" s="15" t="s">
        <v>81</v>
      </c>
      <c r="AY269" s="274" t="s">
        <v>117</v>
      </c>
    </row>
    <row r="270" s="2" customFormat="1" ht="24.15" customHeight="1">
      <c r="A270" s="38"/>
      <c r="B270" s="39"/>
      <c r="C270" s="219" t="s">
        <v>295</v>
      </c>
      <c r="D270" s="219" t="s">
        <v>120</v>
      </c>
      <c r="E270" s="220" t="s">
        <v>1043</v>
      </c>
      <c r="F270" s="221" t="s">
        <v>1044</v>
      </c>
      <c r="G270" s="222" t="s">
        <v>265</v>
      </c>
      <c r="H270" s="223">
        <v>3</v>
      </c>
      <c r="I270" s="224"/>
      <c r="J270" s="225">
        <f>ROUND(I270*H270,2)</f>
        <v>0</v>
      </c>
      <c r="K270" s="226"/>
      <c r="L270" s="44"/>
      <c r="M270" s="227" t="s">
        <v>1</v>
      </c>
      <c r="N270" s="228" t="s">
        <v>38</v>
      </c>
      <c r="O270" s="91"/>
      <c r="P270" s="229">
        <f>O270*H270</f>
        <v>0</v>
      </c>
      <c r="Q270" s="229">
        <v>0</v>
      </c>
      <c r="R270" s="229">
        <f>Q270*H270</f>
        <v>0</v>
      </c>
      <c r="S270" s="229">
        <v>0</v>
      </c>
      <c r="T270" s="230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1" t="s">
        <v>124</v>
      </c>
      <c r="AT270" s="231" t="s">
        <v>120</v>
      </c>
      <c r="AU270" s="231" t="s">
        <v>83</v>
      </c>
      <c r="AY270" s="17" t="s">
        <v>117</v>
      </c>
      <c r="BE270" s="232">
        <f>IF(N270="základní",J270,0)</f>
        <v>0</v>
      </c>
      <c r="BF270" s="232">
        <f>IF(N270="snížená",J270,0)</f>
        <v>0</v>
      </c>
      <c r="BG270" s="232">
        <f>IF(N270="zákl. přenesená",J270,0)</f>
        <v>0</v>
      </c>
      <c r="BH270" s="232">
        <f>IF(N270="sníž. přenesená",J270,0)</f>
        <v>0</v>
      </c>
      <c r="BI270" s="232">
        <f>IF(N270="nulová",J270,0)</f>
        <v>0</v>
      </c>
      <c r="BJ270" s="17" t="s">
        <v>81</v>
      </c>
      <c r="BK270" s="232">
        <f>ROUND(I270*H270,2)</f>
        <v>0</v>
      </c>
      <c r="BL270" s="17" t="s">
        <v>124</v>
      </c>
      <c r="BM270" s="231" t="s">
        <v>424</v>
      </c>
    </row>
    <row r="271" s="2" customFormat="1">
      <c r="A271" s="38"/>
      <c r="B271" s="39"/>
      <c r="C271" s="40"/>
      <c r="D271" s="233" t="s">
        <v>125</v>
      </c>
      <c r="E271" s="40"/>
      <c r="F271" s="234" t="s">
        <v>672</v>
      </c>
      <c r="G271" s="40"/>
      <c r="H271" s="40"/>
      <c r="I271" s="235"/>
      <c r="J271" s="40"/>
      <c r="K271" s="40"/>
      <c r="L271" s="44"/>
      <c r="M271" s="236"/>
      <c r="N271" s="237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125</v>
      </c>
      <c r="AU271" s="17" t="s">
        <v>83</v>
      </c>
    </row>
    <row r="272" s="14" customFormat="1">
      <c r="A272" s="14"/>
      <c r="B272" s="253"/>
      <c r="C272" s="254"/>
      <c r="D272" s="233" t="s">
        <v>174</v>
      </c>
      <c r="E272" s="255" t="s">
        <v>1</v>
      </c>
      <c r="F272" s="256" t="s">
        <v>1045</v>
      </c>
      <c r="G272" s="254"/>
      <c r="H272" s="257">
        <v>3</v>
      </c>
      <c r="I272" s="258"/>
      <c r="J272" s="254"/>
      <c r="K272" s="254"/>
      <c r="L272" s="259"/>
      <c r="M272" s="260"/>
      <c r="N272" s="261"/>
      <c r="O272" s="261"/>
      <c r="P272" s="261"/>
      <c r="Q272" s="261"/>
      <c r="R272" s="261"/>
      <c r="S272" s="261"/>
      <c r="T272" s="262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3" t="s">
        <v>174</v>
      </c>
      <c r="AU272" s="263" t="s">
        <v>83</v>
      </c>
      <c r="AV272" s="14" t="s">
        <v>83</v>
      </c>
      <c r="AW272" s="14" t="s">
        <v>30</v>
      </c>
      <c r="AX272" s="14" t="s">
        <v>73</v>
      </c>
      <c r="AY272" s="263" t="s">
        <v>117</v>
      </c>
    </row>
    <row r="273" s="15" customFormat="1">
      <c r="A273" s="15"/>
      <c r="B273" s="264"/>
      <c r="C273" s="265"/>
      <c r="D273" s="233" t="s">
        <v>174</v>
      </c>
      <c r="E273" s="266" t="s">
        <v>1</v>
      </c>
      <c r="F273" s="267" t="s">
        <v>179</v>
      </c>
      <c r="G273" s="265"/>
      <c r="H273" s="268">
        <v>3</v>
      </c>
      <c r="I273" s="269"/>
      <c r="J273" s="265"/>
      <c r="K273" s="265"/>
      <c r="L273" s="270"/>
      <c r="M273" s="271"/>
      <c r="N273" s="272"/>
      <c r="O273" s="272"/>
      <c r="P273" s="272"/>
      <c r="Q273" s="272"/>
      <c r="R273" s="272"/>
      <c r="S273" s="272"/>
      <c r="T273" s="273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74" t="s">
        <v>174</v>
      </c>
      <c r="AU273" s="274" t="s">
        <v>83</v>
      </c>
      <c r="AV273" s="15" t="s">
        <v>124</v>
      </c>
      <c r="AW273" s="15" t="s">
        <v>30</v>
      </c>
      <c r="AX273" s="15" t="s">
        <v>81</v>
      </c>
      <c r="AY273" s="274" t="s">
        <v>117</v>
      </c>
    </row>
    <row r="274" s="2" customFormat="1" ht="24.15" customHeight="1">
      <c r="A274" s="38"/>
      <c r="B274" s="39"/>
      <c r="C274" s="219" t="s">
        <v>439</v>
      </c>
      <c r="D274" s="219" t="s">
        <v>120</v>
      </c>
      <c r="E274" s="220" t="s">
        <v>1046</v>
      </c>
      <c r="F274" s="221" t="s">
        <v>1047</v>
      </c>
      <c r="G274" s="222" t="s">
        <v>265</v>
      </c>
      <c r="H274" s="223">
        <v>1</v>
      </c>
      <c r="I274" s="224"/>
      <c r="J274" s="225">
        <f>ROUND(I274*H274,2)</f>
        <v>0</v>
      </c>
      <c r="K274" s="226"/>
      <c r="L274" s="44"/>
      <c r="M274" s="227" t="s">
        <v>1</v>
      </c>
      <c r="N274" s="228" t="s">
        <v>38</v>
      </c>
      <c r="O274" s="91"/>
      <c r="P274" s="229">
        <f>O274*H274</f>
        <v>0</v>
      </c>
      <c r="Q274" s="229">
        <v>0</v>
      </c>
      <c r="R274" s="229">
        <f>Q274*H274</f>
        <v>0</v>
      </c>
      <c r="S274" s="229">
        <v>0</v>
      </c>
      <c r="T274" s="230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31" t="s">
        <v>124</v>
      </c>
      <c r="AT274" s="231" t="s">
        <v>120</v>
      </c>
      <c r="AU274" s="231" t="s">
        <v>83</v>
      </c>
      <c r="AY274" s="17" t="s">
        <v>117</v>
      </c>
      <c r="BE274" s="232">
        <f>IF(N274="základní",J274,0)</f>
        <v>0</v>
      </c>
      <c r="BF274" s="232">
        <f>IF(N274="snížená",J274,0)</f>
        <v>0</v>
      </c>
      <c r="BG274" s="232">
        <f>IF(N274="zákl. přenesená",J274,0)</f>
        <v>0</v>
      </c>
      <c r="BH274" s="232">
        <f>IF(N274="sníž. přenesená",J274,0)</f>
        <v>0</v>
      </c>
      <c r="BI274" s="232">
        <f>IF(N274="nulová",J274,0)</f>
        <v>0</v>
      </c>
      <c r="BJ274" s="17" t="s">
        <v>81</v>
      </c>
      <c r="BK274" s="232">
        <f>ROUND(I274*H274,2)</f>
        <v>0</v>
      </c>
      <c r="BL274" s="17" t="s">
        <v>124</v>
      </c>
      <c r="BM274" s="231" t="s">
        <v>432</v>
      </c>
    </row>
    <row r="275" s="2" customFormat="1">
      <c r="A275" s="38"/>
      <c r="B275" s="39"/>
      <c r="C275" s="40"/>
      <c r="D275" s="233" t="s">
        <v>125</v>
      </c>
      <c r="E275" s="40"/>
      <c r="F275" s="234" t="s">
        <v>1048</v>
      </c>
      <c r="G275" s="40"/>
      <c r="H275" s="40"/>
      <c r="I275" s="235"/>
      <c r="J275" s="40"/>
      <c r="K275" s="40"/>
      <c r="L275" s="44"/>
      <c r="M275" s="236"/>
      <c r="N275" s="237"/>
      <c r="O275" s="91"/>
      <c r="P275" s="91"/>
      <c r="Q275" s="91"/>
      <c r="R275" s="91"/>
      <c r="S275" s="91"/>
      <c r="T275" s="92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125</v>
      </c>
      <c r="AU275" s="17" t="s">
        <v>83</v>
      </c>
    </row>
    <row r="276" s="2" customFormat="1" ht="14.4" customHeight="1">
      <c r="A276" s="38"/>
      <c r="B276" s="39"/>
      <c r="C276" s="219" t="s">
        <v>300</v>
      </c>
      <c r="D276" s="219" t="s">
        <v>120</v>
      </c>
      <c r="E276" s="220" t="s">
        <v>1049</v>
      </c>
      <c r="F276" s="221" t="s">
        <v>1050</v>
      </c>
      <c r="G276" s="222" t="s">
        <v>265</v>
      </c>
      <c r="H276" s="223">
        <v>1</v>
      </c>
      <c r="I276" s="224"/>
      <c r="J276" s="225">
        <f>ROUND(I276*H276,2)</f>
        <v>0</v>
      </c>
      <c r="K276" s="226"/>
      <c r="L276" s="44"/>
      <c r="M276" s="227" t="s">
        <v>1</v>
      </c>
      <c r="N276" s="228" t="s">
        <v>38</v>
      </c>
      <c r="O276" s="91"/>
      <c r="P276" s="229">
        <f>O276*H276</f>
        <v>0</v>
      </c>
      <c r="Q276" s="229">
        <v>0</v>
      </c>
      <c r="R276" s="229">
        <f>Q276*H276</f>
        <v>0</v>
      </c>
      <c r="S276" s="229">
        <v>0</v>
      </c>
      <c r="T276" s="230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1" t="s">
        <v>124</v>
      </c>
      <c r="AT276" s="231" t="s">
        <v>120</v>
      </c>
      <c r="AU276" s="231" t="s">
        <v>83</v>
      </c>
      <c r="AY276" s="17" t="s">
        <v>117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17" t="s">
        <v>81</v>
      </c>
      <c r="BK276" s="232">
        <f>ROUND(I276*H276,2)</f>
        <v>0</v>
      </c>
      <c r="BL276" s="17" t="s">
        <v>124</v>
      </c>
      <c r="BM276" s="231" t="s">
        <v>437</v>
      </c>
    </row>
    <row r="277" s="2" customFormat="1">
      <c r="A277" s="38"/>
      <c r="B277" s="39"/>
      <c r="C277" s="40"/>
      <c r="D277" s="233" t="s">
        <v>125</v>
      </c>
      <c r="E277" s="40"/>
      <c r="F277" s="234" t="s">
        <v>1050</v>
      </c>
      <c r="G277" s="40"/>
      <c r="H277" s="40"/>
      <c r="I277" s="235"/>
      <c r="J277" s="40"/>
      <c r="K277" s="40"/>
      <c r="L277" s="44"/>
      <c r="M277" s="236"/>
      <c r="N277" s="237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125</v>
      </c>
      <c r="AU277" s="17" t="s">
        <v>83</v>
      </c>
    </row>
    <row r="278" s="13" customFormat="1">
      <c r="A278" s="13"/>
      <c r="B278" s="243"/>
      <c r="C278" s="244"/>
      <c r="D278" s="233" t="s">
        <v>174</v>
      </c>
      <c r="E278" s="245" t="s">
        <v>1</v>
      </c>
      <c r="F278" s="246" t="s">
        <v>1051</v>
      </c>
      <c r="G278" s="244"/>
      <c r="H278" s="245" t="s">
        <v>1</v>
      </c>
      <c r="I278" s="247"/>
      <c r="J278" s="244"/>
      <c r="K278" s="244"/>
      <c r="L278" s="248"/>
      <c r="M278" s="249"/>
      <c r="N278" s="250"/>
      <c r="O278" s="250"/>
      <c r="P278" s="250"/>
      <c r="Q278" s="250"/>
      <c r="R278" s="250"/>
      <c r="S278" s="250"/>
      <c r="T278" s="251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2" t="s">
        <v>174</v>
      </c>
      <c r="AU278" s="252" t="s">
        <v>83</v>
      </c>
      <c r="AV278" s="13" t="s">
        <v>81</v>
      </c>
      <c r="AW278" s="13" t="s">
        <v>30</v>
      </c>
      <c r="AX278" s="13" t="s">
        <v>73</v>
      </c>
      <c r="AY278" s="252" t="s">
        <v>117</v>
      </c>
    </row>
    <row r="279" s="14" customFormat="1">
      <c r="A279" s="14"/>
      <c r="B279" s="253"/>
      <c r="C279" s="254"/>
      <c r="D279" s="233" t="s">
        <v>174</v>
      </c>
      <c r="E279" s="255" t="s">
        <v>1</v>
      </c>
      <c r="F279" s="256" t="s">
        <v>81</v>
      </c>
      <c r="G279" s="254"/>
      <c r="H279" s="257">
        <v>1</v>
      </c>
      <c r="I279" s="258"/>
      <c r="J279" s="254"/>
      <c r="K279" s="254"/>
      <c r="L279" s="259"/>
      <c r="M279" s="260"/>
      <c r="N279" s="261"/>
      <c r="O279" s="261"/>
      <c r="P279" s="261"/>
      <c r="Q279" s="261"/>
      <c r="R279" s="261"/>
      <c r="S279" s="261"/>
      <c r="T279" s="262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3" t="s">
        <v>174</v>
      </c>
      <c r="AU279" s="263" t="s">
        <v>83</v>
      </c>
      <c r="AV279" s="14" t="s">
        <v>83</v>
      </c>
      <c r="AW279" s="14" t="s">
        <v>30</v>
      </c>
      <c r="AX279" s="14" t="s">
        <v>73</v>
      </c>
      <c r="AY279" s="263" t="s">
        <v>117</v>
      </c>
    </row>
    <row r="280" s="15" customFormat="1">
      <c r="A280" s="15"/>
      <c r="B280" s="264"/>
      <c r="C280" s="265"/>
      <c r="D280" s="233" t="s">
        <v>174</v>
      </c>
      <c r="E280" s="266" t="s">
        <v>1</v>
      </c>
      <c r="F280" s="267" t="s">
        <v>179</v>
      </c>
      <c r="G280" s="265"/>
      <c r="H280" s="268">
        <v>1</v>
      </c>
      <c r="I280" s="269"/>
      <c r="J280" s="265"/>
      <c r="K280" s="265"/>
      <c r="L280" s="270"/>
      <c r="M280" s="271"/>
      <c r="N280" s="272"/>
      <c r="O280" s="272"/>
      <c r="P280" s="272"/>
      <c r="Q280" s="272"/>
      <c r="R280" s="272"/>
      <c r="S280" s="272"/>
      <c r="T280" s="273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74" t="s">
        <v>174</v>
      </c>
      <c r="AU280" s="274" t="s">
        <v>83</v>
      </c>
      <c r="AV280" s="15" t="s">
        <v>124</v>
      </c>
      <c r="AW280" s="15" t="s">
        <v>30</v>
      </c>
      <c r="AX280" s="15" t="s">
        <v>81</v>
      </c>
      <c r="AY280" s="274" t="s">
        <v>117</v>
      </c>
    </row>
    <row r="281" s="2" customFormat="1" ht="24.15" customHeight="1">
      <c r="A281" s="38"/>
      <c r="B281" s="39"/>
      <c r="C281" s="275" t="s">
        <v>454</v>
      </c>
      <c r="D281" s="275" t="s">
        <v>208</v>
      </c>
      <c r="E281" s="276" t="s">
        <v>1052</v>
      </c>
      <c r="F281" s="277" t="s">
        <v>1053</v>
      </c>
      <c r="G281" s="278" t="s">
        <v>265</v>
      </c>
      <c r="H281" s="279">
        <v>1</v>
      </c>
      <c r="I281" s="280"/>
      <c r="J281" s="281">
        <f>ROUND(I281*H281,2)</f>
        <v>0</v>
      </c>
      <c r="K281" s="282"/>
      <c r="L281" s="283"/>
      <c r="M281" s="284" t="s">
        <v>1</v>
      </c>
      <c r="N281" s="285" t="s">
        <v>38</v>
      </c>
      <c r="O281" s="91"/>
      <c r="P281" s="229">
        <f>O281*H281</f>
        <v>0</v>
      </c>
      <c r="Q281" s="229">
        <v>0</v>
      </c>
      <c r="R281" s="229">
        <f>Q281*H281</f>
        <v>0</v>
      </c>
      <c r="S281" s="229">
        <v>0</v>
      </c>
      <c r="T281" s="230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31" t="s">
        <v>136</v>
      </c>
      <c r="AT281" s="231" t="s">
        <v>208</v>
      </c>
      <c r="AU281" s="231" t="s">
        <v>83</v>
      </c>
      <c r="AY281" s="17" t="s">
        <v>117</v>
      </c>
      <c r="BE281" s="232">
        <f>IF(N281="základní",J281,0)</f>
        <v>0</v>
      </c>
      <c r="BF281" s="232">
        <f>IF(N281="snížená",J281,0)</f>
        <v>0</v>
      </c>
      <c r="BG281" s="232">
        <f>IF(N281="zákl. přenesená",J281,0)</f>
        <v>0</v>
      </c>
      <c r="BH281" s="232">
        <f>IF(N281="sníž. přenesená",J281,0)</f>
        <v>0</v>
      </c>
      <c r="BI281" s="232">
        <f>IF(N281="nulová",J281,0)</f>
        <v>0</v>
      </c>
      <c r="BJ281" s="17" t="s">
        <v>81</v>
      </c>
      <c r="BK281" s="232">
        <f>ROUND(I281*H281,2)</f>
        <v>0</v>
      </c>
      <c r="BL281" s="17" t="s">
        <v>124</v>
      </c>
      <c r="BM281" s="231" t="s">
        <v>442</v>
      </c>
    </row>
    <row r="282" s="2" customFormat="1">
      <c r="A282" s="38"/>
      <c r="B282" s="39"/>
      <c r="C282" s="40"/>
      <c r="D282" s="233" t="s">
        <v>125</v>
      </c>
      <c r="E282" s="40"/>
      <c r="F282" s="234" t="s">
        <v>1053</v>
      </c>
      <c r="G282" s="40"/>
      <c r="H282" s="40"/>
      <c r="I282" s="235"/>
      <c r="J282" s="40"/>
      <c r="K282" s="40"/>
      <c r="L282" s="44"/>
      <c r="M282" s="236"/>
      <c r="N282" s="237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125</v>
      </c>
      <c r="AU282" s="17" t="s">
        <v>83</v>
      </c>
    </row>
    <row r="283" s="13" customFormat="1">
      <c r="A283" s="13"/>
      <c r="B283" s="243"/>
      <c r="C283" s="244"/>
      <c r="D283" s="233" t="s">
        <v>174</v>
      </c>
      <c r="E283" s="245" t="s">
        <v>1</v>
      </c>
      <c r="F283" s="246" t="s">
        <v>1051</v>
      </c>
      <c r="G283" s="244"/>
      <c r="H283" s="245" t="s">
        <v>1</v>
      </c>
      <c r="I283" s="247"/>
      <c r="J283" s="244"/>
      <c r="K283" s="244"/>
      <c r="L283" s="248"/>
      <c r="M283" s="249"/>
      <c r="N283" s="250"/>
      <c r="O283" s="250"/>
      <c r="P283" s="250"/>
      <c r="Q283" s="250"/>
      <c r="R283" s="250"/>
      <c r="S283" s="250"/>
      <c r="T283" s="251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2" t="s">
        <v>174</v>
      </c>
      <c r="AU283" s="252" t="s">
        <v>83</v>
      </c>
      <c r="AV283" s="13" t="s">
        <v>81</v>
      </c>
      <c r="AW283" s="13" t="s">
        <v>30</v>
      </c>
      <c r="AX283" s="13" t="s">
        <v>73</v>
      </c>
      <c r="AY283" s="252" t="s">
        <v>117</v>
      </c>
    </row>
    <row r="284" s="14" customFormat="1">
      <c r="A284" s="14"/>
      <c r="B284" s="253"/>
      <c r="C284" s="254"/>
      <c r="D284" s="233" t="s">
        <v>174</v>
      </c>
      <c r="E284" s="255" t="s">
        <v>1</v>
      </c>
      <c r="F284" s="256" t="s">
        <v>81</v>
      </c>
      <c r="G284" s="254"/>
      <c r="H284" s="257">
        <v>1</v>
      </c>
      <c r="I284" s="258"/>
      <c r="J284" s="254"/>
      <c r="K284" s="254"/>
      <c r="L284" s="259"/>
      <c r="M284" s="260"/>
      <c r="N284" s="261"/>
      <c r="O284" s="261"/>
      <c r="P284" s="261"/>
      <c r="Q284" s="261"/>
      <c r="R284" s="261"/>
      <c r="S284" s="261"/>
      <c r="T284" s="262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3" t="s">
        <v>174</v>
      </c>
      <c r="AU284" s="263" t="s">
        <v>83</v>
      </c>
      <c r="AV284" s="14" t="s">
        <v>83</v>
      </c>
      <c r="AW284" s="14" t="s">
        <v>30</v>
      </c>
      <c r="AX284" s="14" t="s">
        <v>73</v>
      </c>
      <c r="AY284" s="263" t="s">
        <v>117</v>
      </c>
    </row>
    <row r="285" s="15" customFormat="1">
      <c r="A285" s="15"/>
      <c r="B285" s="264"/>
      <c r="C285" s="265"/>
      <c r="D285" s="233" t="s">
        <v>174</v>
      </c>
      <c r="E285" s="266" t="s">
        <v>1</v>
      </c>
      <c r="F285" s="267" t="s">
        <v>179</v>
      </c>
      <c r="G285" s="265"/>
      <c r="H285" s="268">
        <v>1</v>
      </c>
      <c r="I285" s="269"/>
      <c r="J285" s="265"/>
      <c r="K285" s="265"/>
      <c r="L285" s="270"/>
      <c r="M285" s="271"/>
      <c r="N285" s="272"/>
      <c r="O285" s="272"/>
      <c r="P285" s="272"/>
      <c r="Q285" s="272"/>
      <c r="R285" s="272"/>
      <c r="S285" s="272"/>
      <c r="T285" s="273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74" t="s">
        <v>174</v>
      </c>
      <c r="AU285" s="274" t="s">
        <v>83</v>
      </c>
      <c r="AV285" s="15" t="s">
        <v>124</v>
      </c>
      <c r="AW285" s="15" t="s">
        <v>30</v>
      </c>
      <c r="AX285" s="15" t="s">
        <v>81</v>
      </c>
      <c r="AY285" s="274" t="s">
        <v>117</v>
      </c>
    </row>
    <row r="286" s="2" customFormat="1" ht="24.15" customHeight="1">
      <c r="A286" s="38"/>
      <c r="B286" s="39"/>
      <c r="C286" s="219" t="s">
        <v>305</v>
      </c>
      <c r="D286" s="219" t="s">
        <v>120</v>
      </c>
      <c r="E286" s="220" t="s">
        <v>700</v>
      </c>
      <c r="F286" s="221" t="s">
        <v>701</v>
      </c>
      <c r="G286" s="222" t="s">
        <v>144</v>
      </c>
      <c r="H286" s="238"/>
      <c r="I286" s="224"/>
      <c r="J286" s="225">
        <f>ROUND(I286*H286,2)</f>
        <v>0</v>
      </c>
      <c r="K286" s="226"/>
      <c r="L286" s="44"/>
      <c r="M286" s="227" t="s">
        <v>1</v>
      </c>
      <c r="N286" s="228" t="s">
        <v>38</v>
      </c>
      <c r="O286" s="91"/>
      <c r="P286" s="229">
        <f>O286*H286</f>
        <v>0</v>
      </c>
      <c r="Q286" s="229">
        <v>0</v>
      </c>
      <c r="R286" s="229">
        <f>Q286*H286</f>
        <v>0</v>
      </c>
      <c r="S286" s="229">
        <v>0</v>
      </c>
      <c r="T286" s="230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1" t="s">
        <v>124</v>
      </c>
      <c r="AT286" s="231" t="s">
        <v>120</v>
      </c>
      <c r="AU286" s="231" t="s">
        <v>83</v>
      </c>
      <c r="AY286" s="17" t="s">
        <v>117</v>
      </c>
      <c r="BE286" s="232">
        <f>IF(N286="základní",J286,0)</f>
        <v>0</v>
      </c>
      <c r="BF286" s="232">
        <f>IF(N286="snížená",J286,0)</f>
        <v>0</v>
      </c>
      <c r="BG286" s="232">
        <f>IF(N286="zákl. přenesená",J286,0)</f>
        <v>0</v>
      </c>
      <c r="BH286" s="232">
        <f>IF(N286="sníž. přenesená",J286,0)</f>
        <v>0</v>
      </c>
      <c r="BI286" s="232">
        <f>IF(N286="nulová",J286,0)</f>
        <v>0</v>
      </c>
      <c r="BJ286" s="17" t="s">
        <v>81</v>
      </c>
      <c r="BK286" s="232">
        <f>ROUND(I286*H286,2)</f>
        <v>0</v>
      </c>
      <c r="BL286" s="17" t="s">
        <v>124</v>
      </c>
      <c r="BM286" s="231" t="s">
        <v>448</v>
      </c>
    </row>
    <row r="287" s="2" customFormat="1">
      <c r="A287" s="38"/>
      <c r="B287" s="39"/>
      <c r="C287" s="40"/>
      <c r="D287" s="233" t="s">
        <v>125</v>
      </c>
      <c r="E287" s="40"/>
      <c r="F287" s="234" t="s">
        <v>701</v>
      </c>
      <c r="G287" s="40"/>
      <c r="H287" s="40"/>
      <c r="I287" s="235"/>
      <c r="J287" s="40"/>
      <c r="K287" s="40"/>
      <c r="L287" s="44"/>
      <c r="M287" s="236"/>
      <c r="N287" s="237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125</v>
      </c>
      <c r="AU287" s="17" t="s">
        <v>83</v>
      </c>
    </row>
    <row r="288" s="12" customFormat="1" ht="22.8" customHeight="1">
      <c r="A288" s="12"/>
      <c r="B288" s="203"/>
      <c r="C288" s="204"/>
      <c r="D288" s="205" t="s">
        <v>72</v>
      </c>
      <c r="E288" s="217" t="s">
        <v>502</v>
      </c>
      <c r="F288" s="217" t="s">
        <v>704</v>
      </c>
      <c r="G288" s="204"/>
      <c r="H288" s="204"/>
      <c r="I288" s="207"/>
      <c r="J288" s="218">
        <f>BK288</f>
        <v>0</v>
      </c>
      <c r="K288" s="204"/>
      <c r="L288" s="209"/>
      <c r="M288" s="210"/>
      <c r="N288" s="211"/>
      <c r="O288" s="211"/>
      <c r="P288" s="212">
        <f>SUM(P289:P313)</f>
        <v>0</v>
      </c>
      <c r="Q288" s="211"/>
      <c r="R288" s="212">
        <f>SUM(R289:R313)</f>
        <v>0</v>
      </c>
      <c r="S288" s="211"/>
      <c r="T288" s="213">
        <f>SUM(T289:T313)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14" t="s">
        <v>81</v>
      </c>
      <c r="AT288" s="215" t="s">
        <v>72</v>
      </c>
      <c r="AU288" s="215" t="s">
        <v>81</v>
      </c>
      <c r="AY288" s="214" t="s">
        <v>117</v>
      </c>
      <c r="BK288" s="216">
        <f>SUM(BK289:BK313)</f>
        <v>0</v>
      </c>
    </row>
    <row r="289" s="2" customFormat="1" ht="14.4" customHeight="1">
      <c r="A289" s="38"/>
      <c r="B289" s="39"/>
      <c r="C289" s="219" t="s">
        <v>463</v>
      </c>
      <c r="D289" s="219" t="s">
        <v>120</v>
      </c>
      <c r="E289" s="220" t="s">
        <v>1054</v>
      </c>
      <c r="F289" s="221" t="s">
        <v>1055</v>
      </c>
      <c r="G289" s="222" t="s">
        <v>182</v>
      </c>
      <c r="H289" s="223">
        <v>9.6500000000000004</v>
      </c>
      <c r="I289" s="224"/>
      <c r="J289" s="225">
        <f>ROUND(I289*H289,2)</f>
        <v>0</v>
      </c>
      <c r="K289" s="226"/>
      <c r="L289" s="44"/>
      <c r="M289" s="227" t="s">
        <v>1</v>
      </c>
      <c r="N289" s="228" t="s">
        <v>38</v>
      </c>
      <c r="O289" s="91"/>
      <c r="P289" s="229">
        <f>O289*H289</f>
        <v>0</v>
      </c>
      <c r="Q289" s="229">
        <v>0</v>
      </c>
      <c r="R289" s="229">
        <f>Q289*H289</f>
        <v>0</v>
      </c>
      <c r="S289" s="229">
        <v>0</v>
      </c>
      <c r="T289" s="230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31" t="s">
        <v>124</v>
      </c>
      <c r="AT289" s="231" t="s">
        <v>120</v>
      </c>
      <c r="AU289" s="231" t="s">
        <v>83</v>
      </c>
      <c r="AY289" s="17" t="s">
        <v>117</v>
      </c>
      <c r="BE289" s="232">
        <f>IF(N289="základní",J289,0)</f>
        <v>0</v>
      </c>
      <c r="BF289" s="232">
        <f>IF(N289="snížená",J289,0)</f>
        <v>0</v>
      </c>
      <c r="BG289" s="232">
        <f>IF(N289="zákl. přenesená",J289,0)</f>
        <v>0</v>
      </c>
      <c r="BH289" s="232">
        <f>IF(N289="sníž. přenesená",J289,0)</f>
        <v>0</v>
      </c>
      <c r="BI289" s="232">
        <f>IF(N289="nulová",J289,0)</f>
        <v>0</v>
      </c>
      <c r="BJ289" s="17" t="s">
        <v>81</v>
      </c>
      <c r="BK289" s="232">
        <f>ROUND(I289*H289,2)</f>
        <v>0</v>
      </c>
      <c r="BL289" s="17" t="s">
        <v>124</v>
      </c>
      <c r="BM289" s="231" t="s">
        <v>457</v>
      </c>
    </row>
    <row r="290" s="2" customFormat="1">
      <c r="A290" s="38"/>
      <c r="B290" s="39"/>
      <c r="C290" s="40"/>
      <c r="D290" s="233" t="s">
        <v>125</v>
      </c>
      <c r="E290" s="40"/>
      <c r="F290" s="234" t="s">
        <v>1055</v>
      </c>
      <c r="G290" s="40"/>
      <c r="H290" s="40"/>
      <c r="I290" s="235"/>
      <c r="J290" s="40"/>
      <c r="K290" s="40"/>
      <c r="L290" s="44"/>
      <c r="M290" s="236"/>
      <c r="N290" s="237"/>
      <c r="O290" s="91"/>
      <c r="P290" s="91"/>
      <c r="Q290" s="91"/>
      <c r="R290" s="91"/>
      <c r="S290" s="91"/>
      <c r="T290" s="92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125</v>
      </c>
      <c r="AU290" s="17" t="s">
        <v>83</v>
      </c>
    </row>
    <row r="291" s="14" customFormat="1">
      <c r="A291" s="14"/>
      <c r="B291" s="253"/>
      <c r="C291" s="254"/>
      <c r="D291" s="233" t="s">
        <v>174</v>
      </c>
      <c r="E291" s="255" t="s">
        <v>1</v>
      </c>
      <c r="F291" s="256" t="s">
        <v>1028</v>
      </c>
      <c r="G291" s="254"/>
      <c r="H291" s="257">
        <v>9.6500000000000004</v>
      </c>
      <c r="I291" s="258"/>
      <c r="J291" s="254"/>
      <c r="K291" s="254"/>
      <c r="L291" s="259"/>
      <c r="M291" s="260"/>
      <c r="N291" s="261"/>
      <c r="O291" s="261"/>
      <c r="P291" s="261"/>
      <c r="Q291" s="261"/>
      <c r="R291" s="261"/>
      <c r="S291" s="261"/>
      <c r="T291" s="26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3" t="s">
        <v>174</v>
      </c>
      <c r="AU291" s="263" t="s">
        <v>83</v>
      </c>
      <c r="AV291" s="14" t="s">
        <v>83</v>
      </c>
      <c r="AW291" s="14" t="s">
        <v>30</v>
      </c>
      <c r="AX291" s="14" t="s">
        <v>73</v>
      </c>
      <c r="AY291" s="263" t="s">
        <v>117</v>
      </c>
    </row>
    <row r="292" s="15" customFormat="1">
      <c r="A292" s="15"/>
      <c r="B292" s="264"/>
      <c r="C292" s="265"/>
      <c r="D292" s="233" t="s">
        <v>174</v>
      </c>
      <c r="E292" s="266" t="s">
        <v>1</v>
      </c>
      <c r="F292" s="267" t="s">
        <v>179</v>
      </c>
      <c r="G292" s="265"/>
      <c r="H292" s="268">
        <v>9.6500000000000004</v>
      </c>
      <c r="I292" s="269"/>
      <c r="J292" s="265"/>
      <c r="K292" s="265"/>
      <c r="L292" s="270"/>
      <c r="M292" s="271"/>
      <c r="N292" s="272"/>
      <c r="O292" s="272"/>
      <c r="P292" s="272"/>
      <c r="Q292" s="272"/>
      <c r="R292" s="272"/>
      <c r="S292" s="272"/>
      <c r="T292" s="273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74" t="s">
        <v>174</v>
      </c>
      <c r="AU292" s="274" t="s">
        <v>83</v>
      </c>
      <c r="AV292" s="15" t="s">
        <v>124</v>
      </c>
      <c r="AW292" s="15" t="s">
        <v>30</v>
      </c>
      <c r="AX292" s="15" t="s">
        <v>81</v>
      </c>
      <c r="AY292" s="274" t="s">
        <v>117</v>
      </c>
    </row>
    <row r="293" s="2" customFormat="1" ht="37.8" customHeight="1">
      <c r="A293" s="38"/>
      <c r="B293" s="39"/>
      <c r="C293" s="219" t="s">
        <v>311</v>
      </c>
      <c r="D293" s="219" t="s">
        <v>120</v>
      </c>
      <c r="E293" s="220" t="s">
        <v>1056</v>
      </c>
      <c r="F293" s="221" t="s">
        <v>1057</v>
      </c>
      <c r="G293" s="222" t="s">
        <v>714</v>
      </c>
      <c r="H293" s="223">
        <v>14.698</v>
      </c>
      <c r="I293" s="224"/>
      <c r="J293" s="225">
        <f>ROUND(I293*H293,2)</f>
        <v>0</v>
      </c>
      <c r="K293" s="226"/>
      <c r="L293" s="44"/>
      <c r="M293" s="227" t="s">
        <v>1</v>
      </c>
      <c r="N293" s="228" t="s">
        <v>38</v>
      </c>
      <c r="O293" s="91"/>
      <c r="P293" s="229">
        <f>O293*H293</f>
        <v>0</v>
      </c>
      <c r="Q293" s="229">
        <v>0</v>
      </c>
      <c r="R293" s="229">
        <f>Q293*H293</f>
        <v>0</v>
      </c>
      <c r="S293" s="229">
        <v>0</v>
      </c>
      <c r="T293" s="230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1" t="s">
        <v>124</v>
      </c>
      <c r="AT293" s="231" t="s">
        <v>120</v>
      </c>
      <c r="AU293" s="231" t="s">
        <v>83</v>
      </c>
      <c r="AY293" s="17" t="s">
        <v>117</v>
      </c>
      <c r="BE293" s="232">
        <f>IF(N293="základní",J293,0)</f>
        <v>0</v>
      </c>
      <c r="BF293" s="232">
        <f>IF(N293="snížená",J293,0)</f>
        <v>0</v>
      </c>
      <c r="BG293" s="232">
        <f>IF(N293="zákl. přenesená",J293,0)</f>
        <v>0</v>
      </c>
      <c r="BH293" s="232">
        <f>IF(N293="sníž. přenesená",J293,0)</f>
        <v>0</v>
      </c>
      <c r="BI293" s="232">
        <f>IF(N293="nulová",J293,0)</f>
        <v>0</v>
      </c>
      <c r="BJ293" s="17" t="s">
        <v>81</v>
      </c>
      <c r="BK293" s="232">
        <f>ROUND(I293*H293,2)</f>
        <v>0</v>
      </c>
      <c r="BL293" s="17" t="s">
        <v>124</v>
      </c>
      <c r="BM293" s="231" t="s">
        <v>462</v>
      </c>
    </row>
    <row r="294" s="2" customFormat="1">
      <c r="A294" s="38"/>
      <c r="B294" s="39"/>
      <c r="C294" s="40"/>
      <c r="D294" s="233" t="s">
        <v>125</v>
      </c>
      <c r="E294" s="40"/>
      <c r="F294" s="234" t="s">
        <v>1058</v>
      </c>
      <c r="G294" s="40"/>
      <c r="H294" s="40"/>
      <c r="I294" s="235"/>
      <c r="J294" s="40"/>
      <c r="K294" s="40"/>
      <c r="L294" s="44"/>
      <c r="M294" s="236"/>
      <c r="N294" s="237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125</v>
      </c>
      <c r="AU294" s="17" t="s">
        <v>83</v>
      </c>
    </row>
    <row r="295" s="13" customFormat="1">
      <c r="A295" s="13"/>
      <c r="B295" s="243"/>
      <c r="C295" s="244"/>
      <c r="D295" s="233" t="s">
        <v>174</v>
      </c>
      <c r="E295" s="245" t="s">
        <v>1</v>
      </c>
      <c r="F295" s="246" t="s">
        <v>1059</v>
      </c>
      <c r="G295" s="244"/>
      <c r="H295" s="245" t="s">
        <v>1</v>
      </c>
      <c r="I295" s="247"/>
      <c r="J295" s="244"/>
      <c r="K295" s="244"/>
      <c r="L295" s="248"/>
      <c r="M295" s="249"/>
      <c r="N295" s="250"/>
      <c r="O295" s="250"/>
      <c r="P295" s="250"/>
      <c r="Q295" s="250"/>
      <c r="R295" s="250"/>
      <c r="S295" s="250"/>
      <c r="T295" s="251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2" t="s">
        <v>174</v>
      </c>
      <c r="AU295" s="252" t="s">
        <v>83</v>
      </c>
      <c r="AV295" s="13" t="s">
        <v>81</v>
      </c>
      <c r="AW295" s="13" t="s">
        <v>30</v>
      </c>
      <c r="AX295" s="13" t="s">
        <v>73</v>
      </c>
      <c r="AY295" s="252" t="s">
        <v>117</v>
      </c>
    </row>
    <row r="296" s="14" customFormat="1">
      <c r="A296" s="14"/>
      <c r="B296" s="253"/>
      <c r="C296" s="254"/>
      <c r="D296" s="233" t="s">
        <v>174</v>
      </c>
      <c r="E296" s="255" t="s">
        <v>1</v>
      </c>
      <c r="F296" s="256" t="s">
        <v>1060</v>
      </c>
      <c r="G296" s="254"/>
      <c r="H296" s="257">
        <v>14.698</v>
      </c>
      <c r="I296" s="258"/>
      <c r="J296" s="254"/>
      <c r="K296" s="254"/>
      <c r="L296" s="259"/>
      <c r="M296" s="260"/>
      <c r="N296" s="261"/>
      <c r="O296" s="261"/>
      <c r="P296" s="261"/>
      <c r="Q296" s="261"/>
      <c r="R296" s="261"/>
      <c r="S296" s="261"/>
      <c r="T296" s="262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63" t="s">
        <v>174</v>
      </c>
      <c r="AU296" s="263" t="s">
        <v>83</v>
      </c>
      <c r="AV296" s="14" t="s">
        <v>83</v>
      </c>
      <c r="AW296" s="14" t="s">
        <v>30</v>
      </c>
      <c r="AX296" s="14" t="s">
        <v>73</v>
      </c>
      <c r="AY296" s="263" t="s">
        <v>117</v>
      </c>
    </row>
    <row r="297" s="15" customFormat="1">
      <c r="A297" s="15"/>
      <c r="B297" s="264"/>
      <c r="C297" s="265"/>
      <c r="D297" s="233" t="s">
        <v>174</v>
      </c>
      <c r="E297" s="266" t="s">
        <v>1</v>
      </c>
      <c r="F297" s="267" t="s">
        <v>179</v>
      </c>
      <c r="G297" s="265"/>
      <c r="H297" s="268">
        <v>14.698</v>
      </c>
      <c r="I297" s="269"/>
      <c r="J297" s="265"/>
      <c r="K297" s="265"/>
      <c r="L297" s="270"/>
      <c r="M297" s="271"/>
      <c r="N297" s="272"/>
      <c r="O297" s="272"/>
      <c r="P297" s="272"/>
      <c r="Q297" s="272"/>
      <c r="R297" s="272"/>
      <c r="S297" s="272"/>
      <c r="T297" s="273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74" t="s">
        <v>174</v>
      </c>
      <c r="AU297" s="274" t="s">
        <v>83</v>
      </c>
      <c r="AV297" s="15" t="s">
        <v>124</v>
      </c>
      <c r="AW297" s="15" t="s">
        <v>30</v>
      </c>
      <c r="AX297" s="15" t="s">
        <v>81</v>
      </c>
      <c r="AY297" s="274" t="s">
        <v>117</v>
      </c>
    </row>
    <row r="298" s="2" customFormat="1" ht="49.05" customHeight="1">
      <c r="A298" s="38"/>
      <c r="B298" s="39"/>
      <c r="C298" s="219" t="s">
        <v>472</v>
      </c>
      <c r="D298" s="219" t="s">
        <v>120</v>
      </c>
      <c r="E298" s="220" t="s">
        <v>1061</v>
      </c>
      <c r="F298" s="221" t="s">
        <v>1062</v>
      </c>
      <c r="G298" s="222" t="s">
        <v>714</v>
      </c>
      <c r="H298" s="223">
        <v>116.253</v>
      </c>
      <c r="I298" s="224"/>
      <c r="J298" s="225">
        <f>ROUND(I298*H298,2)</f>
        <v>0</v>
      </c>
      <c r="K298" s="226"/>
      <c r="L298" s="44"/>
      <c r="M298" s="227" t="s">
        <v>1</v>
      </c>
      <c r="N298" s="228" t="s">
        <v>38</v>
      </c>
      <c r="O298" s="91"/>
      <c r="P298" s="229">
        <f>O298*H298</f>
        <v>0</v>
      </c>
      <c r="Q298" s="229">
        <v>0</v>
      </c>
      <c r="R298" s="229">
        <f>Q298*H298</f>
        <v>0</v>
      </c>
      <c r="S298" s="229">
        <v>0</v>
      </c>
      <c r="T298" s="230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1" t="s">
        <v>124</v>
      </c>
      <c r="AT298" s="231" t="s">
        <v>120</v>
      </c>
      <c r="AU298" s="231" t="s">
        <v>83</v>
      </c>
      <c r="AY298" s="17" t="s">
        <v>117</v>
      </c>
      <c r="BE298" s="232">
        <f>IF(N298="základní",J298,0)</f>
        <v>0</v>
      </c>
      <c r="BF298" s="232">
        <f>IF(N298="snížená",J298,0)</f>
        <v>0</v>
      </c>
      <c r="BG298" s="232">
        <f>IF(N298="zákl. přenesená",J298,0)</f>
        <v>0</v>
      </c>
      <c r="BH298" s="232">
        <f>IF(N298="sníž. přenesená",J298,0)</f>
        <v>0</v>
      </c>
      <c r="BI298" s="232">
        <f>IF(N298="nulová",J298,0)</f>
        <v>0</v>
      </c>
      <c r="BJ298" s="17" t="s">
        <v>81</v>
      </c>
      <c r="BK298" s="232">
        <f>ROUND(I298*H298,2)</f>
        <v>0</v>
      </c>
      <c r="BL298" s="17" t="s">
        <v>124</v>
      </c>
      <c r="BM298" s="231" t="s">
        <v>466</v>
      </c>
    </row>
    <row r="299" s="2" customFormat="1">
      <c r="A299" s="38"/>
      <c r="B299" s="39"/>
      <c r="C299" s="40"/>
      <c r="D299" s="233" t="s">
        <v>125</v>
      </c>
      <c r="E299" s="40"/>
      <c r="F299" s="234" t="s">
        <v>713</v>
      </c>
      <c r="G299" s="40"/>
      <c r="H299" s="40"/>
      <c r="I299" s="235"/>
      <c r="J299" s="40"/>
      <c r="K299" s="40"/>
      <c r="L299" s="44"/>
      <c r="M299" s="236"/>
      <c r="N299" s="237"/>
      <c r="O299" s="91"/>
      <c r="P299" s="91"/>
      <c r="Q299" s="91"/>
      <c r="R299" s="91"/>
      <c r="S299" s="91"/>
      <c r="T299" s="92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125</v>
      </c>
      <c r="AU299" s="17" t="s">
        <v>83</v>
      </c>
    </row>
    <row r="300" s="13" customFormat="1">
      <c r="A300" s="13"/>
      <c r="B300" s="243"/>
      <c r="C300" s="244"/>
      <c r="D300" s="233" t="s">
        <v>174</v>
      </c>
      <c r="E300" s="245" t="s">
        <v>1</v>
      </c>
      <c r="F300" s="246" t="s">
        <v>1063</v>
      </c>
      <c r="G300" s="244"/>
      <c r="H300" s="245" t="s">
        <v>1</v>
      </c>
      <c r="I300" s="247"/>
      <c r="J300" s="244"/>
      <c r="K300" s="244"/>
      <c r="L300" s="248"/>
      <c r="M300" s="249"/>
      <c r="N300" s="250"/>
      <c r="O300" s="250"/>
      <c r="P300" s="250"/>
      <c r="Q300" s="250"/>
      <c r="R300" s="250"/>
      <c r="S300" s="250"/>
      <c r="T300" s="251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52" t="s">
        <v>174</v>
      </c>
      <c r="AU300" s="252" t="s">
        <v>83</v>
      </c>
      <c r="AV300" s="13" t="s">
        <v>81</v>
      </c>
      <c r="AW300" s="13" t="s">
        <v>30</v>
      </c>
      <c r="AX300" s="13" t="s">
        <v>73</v>
      </c>
      <c r="AY300" s="252" t="s">
        <v>117</v>
      </c>
    </row>
    <row r="301" s="14" customFormat="1">
      <c r="A301" s="14"/>
      <c r="B301" s="253"/>
      <c r="C301" s="254"/>
      <c r="D301" s="233" t="s">
        <v>174</v>
      </c>
      <c r="E301" s="255" t="s">
        <v>1</v>
      </c>
      <c r="F301" s="256" t="s">
        <v>1064</v>
      </c>
      <c r="G301" s="254"/>
      <c r="H301" s="257">
        <v>59.454999999999998</v>
      </c>
      <c r="I301" s="258"/>
      <c r="J301" s="254"/>
      <c r="K301" s="254"/>
      <c r="L301" s="259"/>
      <c r="M301" s="260"/>
      <c r="N301" s="261"/>
      <c r="O301" s="261"/>
      <c r="P301" s="261"/>
      <c r="Q301" s="261"/>
      <c r="R301" s="261"/>
      <c r="S301" s="261"/>
      <c r="T301" s="26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63" t="s">
        <v>174</v>
      </c>
      <c r="AU301" s="263" t="s">
        <v>83</v>
      </c>
      <c r="AV301" s="14" t="s">
        <v>83</v>
      </c>
      <c r="AW301" s="14" t="s">
        <v>30</v>
      </c>
      <c r="AX301" s="14" t="s">
        <v>73</v>
      </c>
      <c r="AY301" s="263" t="s">
        <v>117</v>
      </c>
    </row>
    <row r="302" s="14" customFormat="1">
      <c r="A302" s="14"/>
      <c r="B302" s="253"/>
      <c r="C302" s="254"/>
      <c r="D302" s="233" t="s">
        <v>174</v>
      </c>
      <c r="E302" s="255" t="s">
        <v>1</v>
      </c>
      <c r="F302" s="256" t="s">
        <v>1065</v>
      </c>
      <c r="G302" s="254"/>
      <c r="H302" s="257">
        <v>56.798000000000002</v>
      </c>
      <c r="I302" s="258"/>
      <c r="J302" s="254"/>
      <c r="K302" s="254"/>
      <c r="L302" s="259"/>
      <c r="M302" s="260"/>
      <c r="N302" s="261"/>
      <c r="O302" s="261"/>
      <c r="P302" s="261"/>
      <c r="Q302" s="261"/>
      <c r="R302" s="261"/>
      <c r="S302" s="261"/>
      <c r="T302" s="262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63" t="s">
        <v>174</v>
      </c>
      <c r="AU302" s="263" t="s">
        <v>83</v>
      </c>
      <c r="AV302" s="14" t="s">
        <v>83</v>
      </c>
      <c r="AW302" s="14" t="s">
        <v>30</v>
      </c>
      <c r="AX302" s="14" t="s">
        <v>73</v>
      </c>
      <c r="AY302" s="263" t="s">
        <v>117</v>
      </c>
    </row>
    <row r="303" s="15" customFormat="1">
      <c r="A303" s="15"/>
      <c r="B303" s="264"/>
      <c r="C303" s="265"/>
      <c r="D303" s="233" t="s">
        <v>174</v>
      </c>
      <c r="E303" s="266" t="s">
        <v>1</v>
      </c>
      <c r="F303" s="267" t="s">
        <v>179</v>
      </c>
      <c r="G303" s="265"/>
      <c r="H303" s="268">
        <v>116.253</v>
      </c>
      <c r="I303" s="269"/>
      <c r="J303" s="265"/>
      <c r="K303" s="265"/>
      <c r="L303" s="270"/>
      <c r="M303" s="271"/>
      <c r="N303" s="272"/>
      <c r="O303" s="272"/>
      <c r="P303" s="272"/>
      <c r="Q303" s="272"/>
      <c r="R303" s="272"/>
      <c r="S303" s="272"/>
      <c r="T303" s="273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74" t="s">
        <v>174</v>
      </c>
      <c r="AU303" s="274" t="s">
        <v>83</v>
      </c>
      <c r="AV303" s="15" t="s">
        <v>124</v>
      </c>
      <c r="AW303" s="15" t="s">
        <v>30</v>
      </c>
      <c r="AX303" s="15" t="s">
        <v>81</v>
      </c>
      <c r="AY303" s="274" t="s">
        <v>117</v>
      </c>
    </row>
    <row r="304" s="2" customFormat="1" ht="37.8" customHeight="1">
      <c r="A304" s="38"/>
      <c r="B304" s="39"/>
      <c r="C304" s="275" t="s">
        <v>317</v>
      </c>
      <c r="D304" s="275" t="s">
        <v>208</v>
      </c>
      <c r="E304" s="276" t="s">
        <v>1066</v>
      </c>
      <c r="F304" s="277" t="s">
        <v>1067</v>
      </c>
      <c r="G304" s="278" t="s">
        <v>431</v>
      </c>
      <c r="H304" s="279">
        <v>32.537999999999997</v>
      </c>
      <c r="I304" s="280"/>
      <c r="J304" s="281">
        <f>ROUND(I304*H304,2)</f>
        <v>0</v>
      </c>
      <c r="K304" s="282"/>
      <c r="L304" s="283"/>
      <c r="M304" s="284" t="s">
        <v>1</v>
      </c>
      <c r="N304" s="285" t="s">
        <v>38</v>
      </c>
      <c r="O304" s="91"/>
      <c r="P304" s="229">
        <f>O304*H304</f>
        <v>0</v>
      </c>
      <c r="Q304" s="229">
        <v>0</v>
      </c>
      <c r="R304" s="229">
        <f>Q304*H304</f>
        <v>0</v>
      </c>
      <c r="S304" s="229">
        <v>0</v>
      </c>
      <c r="T304" s="230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31" t="s">
        <v>136</v>
      </c>
      <c r="AT304" s="231" t="s">
        <v>208</v>
      </c>
      <c r="AU304" s="231" t="s">
        <v>83</v>
      </c>
      <c r="AY304" s="17" t="s">
        <v>117</v>
      </c>
      <c r="BE304" s="232">
        <f>IF(N304="základní",J304,0)</f>
        <v>0</v>
      </c>
      <c r="BF304" s="232">
        <f>IF(N304="snížená",J304,0)</f>
        <v>0</v>
      </c>
      <c r="BG304" s="232">
        <f>IF(N304="zákl. přenesená",J304,0)</f>
        <v>0</v>
      </c>
      <c r="BH304" s="232">
        <f>IF(N304="sníž. přenesená",J304,0)</f>
        <v>0</v>
      </c>
      <c r="BI304" s="232">
        <f>IF(N304="nulová",J304,0)</f>
        <v>0</v>
      </c>
      <c r="BJ304" s="17" t="s">
        <v>81</v>
      </c>
      <c r="BK304" s="232">
        <f>ROUND(I304*H304,2)</f>
        <v>0</v>
      </c>
      <c r="BL304" s="17" t="s">
        <v>124</v>
      </c>
      <c r="BM304" s="231" t="s">
        <v>471</v>
      </c>
    </row>
    <row r="305" s="2" customFormat="1">
      <c r="A305" s="38"/>
      <c r="B305" s="39"/>
      <c r="C305" s="40"/>
      <c r="D305" s="233" t="s">
        <v>125</v>
      </c>
      <c r="E305" s="40"/>
      <c r="F305" s="234" t="s">
        <v>1068</v>
      </c>
      <c r="G305" s="40"/>
      <c r="H305" s="40"/>
      <c r="I305" s="235"/>
      <c r="J305" s="40"/>
      <c r="K305" s="40"/>
      <c r="L305" s="44"/>
      <c r="M305" s="236"/>
      <c r="N305" s="237"/>
      <c r="O305" s="91"/>
      <c r="P305" s="91"/>
      <c r="Q305" s="91"/>
      <c r="R305" s="91"/>
      <c r="S305" s="91"/>
      <c r="T305" s="92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125</v>
      </c>
      <c r="AU305" s="17" t="s">
        <v>83</v>
      </c>
    </row>
    <row r="306" s="13" customFormat="1">
      <c r="A306" s="13"/>
      <c r="B306" s="243"/>
      <c r="C306" s="244"/>
      <c r="D306" s="233" t="s">
        <v>174</v>
      </c>
      <c r="E306" s="245" t="s">
        <v>1</v>
      </c>
      <c r="F306" s="246" t="s">
        <v>1069</v>
      </c>
      <c r="G306" s="244"/>
      <c r="H306" s="245" t="s">
        <v>1</v>
      </c>
      <c r="I306" s="247"/>
      <c r="J306" s="244"/>
      <c r="K306" s="244"/>
      <c r="L306" s="248"/>
      <c r="M306" s="249"/>
      <c r="N306" s="250"/>
      <c r="O306" s="250"/>
      <c r="P306" s="250"/>
      <c r="Q306" s="250"/>
      <c r="R306" s="250"/>
      <c r="S306" s="250"/>
      <c r="T306" s="251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52" t="s">
        <v>174</v>
      </c>
      <c r="AU306" s="252" t="s">
        <v>83</v>
      </c>
      <c r="AV306" s="13" t="s">
        <v>81</v>
      </c>
      <c r="AW306" s="13" t="s">
        <v>30</v>
      </c>
      <c r="AX306" s="13" t="s">
        <v>73</v>
      </c>
      <c r="AY306" s="252" t="s">
        <v>117</v>
      </c>
    </row>
    <row r="307" s="14" customFormat="1">
      <c r="A307" s="14"/>
      <c r="B307" s="253"/>
      <c r="C307" s="254"/>
      <c r="D307" s="233" t="s">
        <v>174</v>
      </c>
      <c r="E307" s="255" t="s">
        <v>1</v>
      </c>
      <c r="F307" s="256" t="s">
        <v>1070</v>
      </c>
      <c r="G307" s="254"/>
      <c r="H307" s="257">
        <v>3.6520000000000001</v>
      </c>
      <c r="I307" s="258"/>
      <c r="J307" s="254"/>
      <c r="K307" s="254"/>
      <c r="L307" s="259"/>
      <c r="M307" s="260"/>
      <c r="N307" s="261"/>
      <c r="O307" s="261"/>
      <c r="P307" s="261"/>
      <c r="Q307" s="261"/>
      <c r="R307" s="261"/>
      <c r="S307" s="261"/>
      <c r="T307" s="262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63" t="s">
        <v>174</v>
      </c>
      <c r="AU307" s="263" t="s">
        <v>83</v>
      </c>
      <c r="AV307" s="14" t="s">
        <v>83</v>
      </c>
      <c r="AW307" s="14" t="s">
        <v>30</v>
      </c>
      <c r="AX307" s="14" t="s">
        <v>73</v>
      </c>
      <c r="AY307" s="263" t="s">
        <v>117</v>
      </c>
    </row>
    <row r="308" s="13" customFormat="1">
      <c r="A308" s="13"/>
      <c r="B308" s="243"/>
      <c r="C308" s="244"/>
      <c r="D308" s="233" t="s">
        <v>174</v>
      </c>
      <c r="E308" s="245" t="s">
        <v>1</v>
      </c>
      <c r="F308" s="246" t="s">
        <v>1063</v>
      </c>
      <c r="G308" s="244"/>
      <c r="H308" s="245" t="s">
        <v>1</v>
      </c>
      <c r="I308" s="247"/>
      <c r="J308" s="244"/>
      <c r="K308" s="244"/>
      <c r="L308" s="248"/>
      <c r="M308" s="249"/>
      <c r="N308" s="250"/>
      <c r="O308" s="250"/>
      <c r="P308" s="250"/>
      <c r="Q308" s="250"/>
      <c r="R308" s="250"/>
      <c r="S308" s="250"/>
      <c r="T308" s="251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52" t="s">
        <v>174</v>
      </c>
      <c r="AU308" s="252" t="s">
        <v>83</v>
      </c>
      <c r="AV308" s="13" t="s">
        <v>81</v>
      </c>
      <c r="AW308" s="13" t="s">
        <v>30</v>
      </c>
      <c r="AX308" s="13" t="s">
        <v>73</v>
      </c>
      <c r="AY308" s="252" t="s">
        <v>117</v>
      </c>
    </row>
    <row r="309" s="14" customFormat="1">
      <c r="A309" s="14"/>
      <c r="B309" s="253"/>
      <c r="C309" s="254"/>
      <c r="D309" s="233" t="s">
        <v>174</v>
      </c>
      <c r="E309" s="255" t="s">
        <v>1</v>
      </c>
      <c r="F309" s="256" t="s">
        <v>1071</v>
      </c>
      <c r="G309" s="254"/>
      <c r="H309" s="257">
        <v>14.773</v>
      </c>
      <c r="I309" s="258"/>
      <c r="J309" s="254"/>
      <c r="K309" s="254"/>
      <c r="L309" s="259"/>
      <c r="M309" s="260"/>
      <c r="N309" s="261"/>
      <c r="O309" s="261"/>
      <c r="P309" s="261"/>
      <c r="Q309" s="261"/>
      <c r="R309" s="261"/>
      <c r="S309" s="261"/>
      <c r="T309" s="262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3" t="s">
        <v>174</v>
      </c>
      <c r="AU309" s="263" t="s">
        <v>83</v>
      </c>
      <c r="AV309" s="14" t="s">
        <v>83</v>
      </c>
      <c r="AW309" s="14" t="s">
        <v>30</v>
      </c>
      <c r="AX309" s="14" t="s">
        <v>73</v>
      </c>
      <c r="AY309" s="263" t="s">
        <v>117</v>
      </c>
    </row>
    <row r="310" s="14" customFormat="1">
      <c r="A310" s="14"/>
      <c r="B310" s="253"/>
      <c r="C310" s="254"/>
      <c r="D310" s="233" t="s">
        <v>174</v>
      </c>
      <c r="E310" s="255" t="s">
        <v>1</v>
      </c>
      <c r="F310" s="256" t="s">
        <v>1072</v>
      </c>
      <c r="G310" s="254"/>
      <c r="H310" s="257">
        <v>14.113</v>
      </c>
      <c r="I310" s="258"/>
      <c r="J310" s="254"/>
      <c r="K310" s="254"/>
      <c r="L310" s="259"/>
      <c r="M310" s="260"/>
      <c r="N310" s="261"/>
      <c r="O310" s="261"/>
      <c r="P310" s="261"/>
      <c r="Q310" s="261"/>
      <c r="R310" s="261"/>
      <c r="S310" s="261"/>
      <c r="T310" s="262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63" t="s">
        <v>174</v>
      </c>
      <c r="AU310" s="263" t="s">
        <v>83</v>
      </c>
      <c r="AV310" s="14" t="s">
        <v>83</v>
      </c>
      <c r="AW310" s="14" t="s">
        <v>30</v>
      </c>
      <c r="AX310" s="14" t="s">
        <v>73</v>
      </c>
      <c r="AY310" s="263" t="s">
        <v>117</v>
      </c>
    </row>
    <row r="311" s="15" customFormat="1">
      <c r="A311" s="15"/>
      <c r="B311" s="264"/>
      <c r="C311" s="265"/>
      <c r="D311" s="233" t="s">
        <v>174</v>
      </c>
      <c r="E311" s="266" t="s">
        <v>1</v>
      </c>
      <c r="F311" s="267" t="s">
        <v>179</v>
      </c>
      <c r="G311" s="265"/>
      <c r="H311" s="268">
        <v>32.537999999999997</v>
      </c>
      <c r="I311" s="269"/>
      <c r="J311" s="265"/>
      <c r="K311" s="265"/>
      <c r="L311" s="270"/>
      <c r="M311" s="271"/>
      <c r="N311" s="272"/>
      <c r="O311" s="272"/>
      <c r="P311" s="272"/>
      <c r="Q311" s="272"/>
      <c r="R311" s="272"/>
      <c r="S311" s="272"/>
      <c r="T311" s="273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74" t="s">
        <v>174</v>
      </c>
      <c r="AU311" s="274" t="s">
        <v>83</v>
      </c>
      <c r="AV311" s="15" t="s">
        <v>124</v>
      </c>
      <c r="AW311" s="15" t="s">
        <v>30</v>
      </c>
      <c r="AX311" s="15" t="s">
        <v>81</v>
      </c>
      <c r="AY311" s="274" t="s">
        <v>117</v>
      </c>
    </row>
    <row r="312" s="2" customFormat="1" ht="24.15" customHeight="1">
      <c r="A312" s="38"/>
      <c r="B312" s="39"/>
      <c r="C312" s="219" t="s">
        <v>479</v>
      </c>
      <c r="D312" s="219" t="s">
        <v>120</v>
      </c>
      <c r="E312" s="220" t="s">
        <v>790</v>
      </c>
      <c r="F312" s="221" t="s">
        <v>791</v>
      </c>
      <c r="G312" s="222" t="s">
        <v>144</v>
      </c>
      <c r="H312" s="238"/>
      <c r="I312" s="224"/>
      <c r="J312" s="225">
        <f>ROUND(I312*H312,2)</f>
        <v>0</v>
      </c>
      <c r="K312" s="226"/>
      <c r="L312" s="44"/>
      <c r="M312" s="227" t="s">
        <v>1</v>
      </c>
      <c r="N312" s="228" t="s">
        <v>38</v>
      </c>
      <c r="O312" s="91"/>
      <c r="P312" s="229">
        <f>O312*H312</f>
        <v>0</v>
      </c>
      <c r="Q312" s="229">
        <v>0</v>
      </c>
      <c r="R312" s="229">
        <f>Q312*H312</f>
        <v>0</v>
      </c>
      <c r="S312" s="229">
        <v>0</v>
      </c>
      <c r="T312" s="230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31" t="s">
        <v>124</v>
      </c>
      <c r="AT312" s="231" t="s">
        <v>120</v>
      </c>
      <c r="AU312" s="231" t="s">
        <v>83</v>
      </c>
      <c r="AY312" s="17" t="s">
        <v>117</v>
      </c>
      <c r="BE312" s="232">
        <f>IF(N312="základní",J312,0)</f>
        <v>0</v>
      </c>
      <c r="BF312" s="232">
        <f>IF(N312="snížená",J312,0)</f>
        <v>0</v>
      </c>
      <c r="BG312" s="232">
        <f>IF(N312="zákl. přenesená",J312,0)</f>
        <v>0</v>
      </c>
      <c r="BH312" s="232">
        <f>IF(N312="sníž. přenesená",J312,0)</f>
        <v>0</v>
      </c>
      <c r="BI312" s="232">
        <f>IF(N312="nulová",J312,0)</f>
        <v>0</v>
      </c>
      <c r="BJ312" s="17" t="s">
        <v>81</v>
      </c>
      <c r="BK312" s="232">
        <f>ROUND(I312*H312,2)</f>
        <v>0</v>
      </c>
      <c r="BL312" s="17" t="s">
        <v>124</v>
      </c>
      <c r="BM312" s="231" t="s">
        <v>475</v>
      </c>
    </row>
    <row r="313" s="2" customFormat="1">
      <c r="A313" s="38"/>
      <c r="B313" s="39"/>
      <c r="C313" s="40"/>
      <c r="D313" s="233" t="s">
        <v>125</v>
      </c>
      <c r="E313" s="40"/>
      <c r="F313" s="234" t="s">
        <v>791</v>
      </c>
      <c r="G313" s="40"/>
      <c r="H313" s="40"/>
      <c r="I313" s="235"/>
      <c r="J313" s="40"/>
      <c r="K313" s="40"/>
      <c r="L313" s="44"/>
      <c r="M313" s="236"/>
      <c r="N313" s="237"/>
      <c r="O313" s="91"/>
      <c r="P313" s="91"/>
      <c r="Q313" s="91"/>
      <c r="R313" s="91"/>
      <c r="S313" s="91"/>
      <c r="T313" s="92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125</v>
      </c>
      <c r="AU313" s="17" t="s">
        <v>83</v>
      </c>
    </row>
    <row r="314" s="12" customFormat="1" ht="22.8" customHeight="1">
      <c r="A314" s="12"/>
      <c r="B314" s="203"/>
      <c r="C314" s="204"/>
      <c r="D314" s="205" t="s">
        <v>72</v>
      </c>
      <c r="E314" s="217" t="s">
        <v>514</v>
      </c>
      <c r="F314" s="217" t="s">
        <v>793</v>
      </c>
      <c r="G314" s="204"/>
      <c r="H314" s="204"/>
      <c r="I314" s="207"/>
      <c r="J314" s="218">
        <f>BK314</f>
        <v>0</v>
      </c>
      <c r="K314" s="204"/>
      <c r="L314" s="209"/>
      <c r="M314" s="210"/>
      <c r="N314" s="211"/>
      <c r="O314" s="211"/>
      <c r="P314" s="212">
        <f>SUM(P315:P346)</f>
        <v>0</v>
      </c>
      <c r="Q314" s="211"/>
      <c r="R314" s="212">
        <f>SUM(R315:R346)</f>
        <v>0</v>
      </c>
      <c r="S314" s="211"/>
      <c r="T314" s="213">
        <f>SUM(T315:T346)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14" t="s">
        <v>81</v>
      </c>
      <c r="AT314" s="215" t="s">
        <v>72</v>
      </c>
      <c r="AU314" s="215" t="s">
        <v>81</v>
      </c>
      <c r="AY314" s="214" t="s">
        <v>117</v>
      </c>
      <c r="BK314" s="216">
        <f>SUM(BK315:BK346)</f>
        <v>0</v>
      </c>
    </row>
    <row r="315" s="2" customFormat="1" ht="14.4" customHeight="1">
      <c r="A315" s="38"/>
      <c r="B315" s="39"/>
      <c r="C315" s="219" t="s">
        <v>322</v>
      </c>
      <c r="D315" s="219" t="s">
        <v>120</v>
      </c>
      <c r="E315" s="220" t="s">
        <v>794</v>
      </c>
      <c r="F315" s="221" t="s">
        <v>795</v>
      </c>
      <c r="G315" s="222" t="s">
        <v>182</v>
      </c>
      <c r="H315" s="223">
        <v>15.27</v>
      </c>
      <c r="I315" s="224"/>
      <c r="J315" s="225">
        <f>ROUND(I315*H315,2)</f>
        <v>0</v>
      </c>
      <c r="K315" s="226"/>
      <c r="L315" s="44"/>
      <c r="M315" s="227" t="s">
        <v>1</v>
      </c>
      <c r="N315" s="228" t="s">
        <v>38</v>
      </c>
      <c r="O315" s="91"/>
      <c r="P315" s="229">
        <f>O315*H315</f>
        <v>0</v>
      </c>
      <c r="Q315" s="229">
        <v>0</v>
      </c>
      <c r="R315" s="229">
        <f>Q315*H315</f>
        <v>0</v>
      </c>
      <c r="S315" s="229">
        <v>0</v>
      </c>
      <c r="T315" s="230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31" t="s">
        <v>124</v>
      </c>
      <c r="AT315" s="231" t="s">
        <v>120</v>
      </c>
      <c r="AU315" s="231" t="s">
        <v>83</v>
      </c>
      <c r="AY315" s="17" t="s">
        <v>117</v>
      </c>
      <c r="BE315" s="232">
        <f>IF(N315="základní",J315,0)</f>
        <v>0</v>
      </c>
      <c r="BF315" s="232">
        <f>IF(N315="snížená",J315,0)</f>
        <v>0</v>
      </c>
      <c r="BG315" s="232">
        <f>IF(N315="zákl. přenesená",J315,0)</f>
        <v>0</v>
      </c>
      <c r="BH315" s="232">
        <f>IF(N315="sníž. přenesená",J315,0)</f>
        <v>0</v>
      </c>
      <c r="BI315" s="232">
        <f>IF(N315="nulová",J315,0)</f>
        <v>0</v>
      </c>
      <c r="BJ315" s="17" t="s">
        <v>81</v>
      </c>
      <c r="BK315" s="232">
        <f>ROUND(I315*H315,2)</f>
        <v>0</v>
      </c>
      <c r="BL315" s="17" t="s">
        <v>124</v>
      </c>
      <c r="BM315" s="231" t="s">
        <v>478</v>
      </c>
    </row>
    <row r="316" s="2" customFormat="1">
      <c r="A316" s="38"/>
      <c r="B316" s="39"/>
      <c r="C316" s="40"/>
      <c r="D316" s="233" t="s">
        <v>125</v>
      </c>
      <c r="E316" s="40"/>
      <c r="F316" s="234" t="s">
        <v>795</v>
      </c>
      <c r="G316" s="40"/>
      <c r="H316" s="40"/>
      <c r="I316" s="235"/>
      <c r="J316" s="40"/>
      <c r="K316" s="40"/>
      <c r="L316" s="44"/>
      <c r="M316" s="236"/>
      <c r="N316" s="237"/>
      <c r="O316" s="91"/>
      <c r="P316" s="91"/>
      <c r="Q316" s="91"/>
      <c r="R316" s="91"/>
      <c r="S316" s="91"/>
      <c r="T316" s="92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125</v>
      </c>
      <c r="AU316" s="17" t="s">
        <v>83</v>
      </c>
    </row>
    <row r="317" s="13" customFormat="1">
      <c r="A317" s="13"/>
      <c r="B317" s="243"/>
      <c r="C317" s="244"/>
      <c r="D317" s="233" t="s">
        <v>174</v>
      </c>
      <c r="E317" s="245" t="s">
        <v>1</v>
      </c>
      <c r="F317" s="246" t="s">
        <v>1073</v>
      </c>
      <c r="G317" s="244"/>
      <c r="H317" s="245" t="s">
        <v>1</v>
      </c>
      <c r="I317" s="247"/>
      <c r="J317" s="244"/>
      <c r="K317" s="244"/>
      <c r="L317" s="248"/>
      <c r="M317" s="249"/>
      <c r="N317" s="250"/>
      <c r="O317" s="250"/>
      <c r="P317" s="250"/>
      <c r="Q317" s="250"/>
      <c r="R317" s="250"/>
      <c r="S317" s="250"/>
      <c r="T317" s="251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52" t="s">
        <v>174</v>
      </c>
      <c r="AU317" s="252" t="s">
        <v>83</v>
      </c>
      <c r="AV317" s="13" t="s">
        <v>81</v>
      </c>
      <c r="AW317" s="13" t="s">
        <v>30</v>
      </c>
      <c r="AX317" s="13" t="s">
        <v>73</v>
      </c>
      <c r="AY317" s="252" t="s">
        <v>117</v>
      </c>
    </row>
    <row r="318" s="14" customFormat="1">
      <c r="A318" s="14"/>
      <c r="B318" s="253"/>
      <c r="C318" s="254"/>
      <c r="D318" s="233" t="s">
        <v>174</v>
      </c>
      <c r="E318" s="255" t="s">
        <v>1</v>
      </c>
      <c r="F318" s="256" t="s">
        <v>1074</v>
      </c>
      <c r="G318" s="254"/>
      <c r="H318" s="257">
        <v>15.27</v>
      </c>
      <c r="I318" s="258"/>
      <c r="J318" s="254"/>
      <c r="K318" s="254"/>
      <c r="L318" s="259"/>
      <c r="M318" s="260"/>
      <c r="N318" s="261"/>
      <c r="O318" s="261"/>
      <c r="P318" s="261"/>
      <c r="Q318" s="261"/>
      <c r="R318" s="261"/>
      <c r="S318" s="261"/>
      <c r="T318" s="262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63" t="s">
        <v>174</v>
      </c>
      <c r="AU318" s="263" t="s">
        <v>83</v>
      </c>
      <c r="AV318" s="14" t="s">
        <v>83</v>
      </c>
      <c r="AW318" s="14" t="s">
        <v>30</v>
      </c>
      <c r="AX318" s="14" t="s">
        <v>73</v>
      </c>
      <c r="AY318" s="263" t="s">
        <v>117</v>
      </c>
    </row>
    <row r="319" s="15" customFormat="1">
      <c r="A319" s="15"/>
      <c r="B319" s="264"/>
      <c r="C319" s="265"/>
      <c r="D319" s="233" t="s">
        <v>174</v>
      </c>
      <c r="E319" s="266" t="s">
        <v>1</v>
      </c>
      <c r="F319" s="267" t="s">
        <v>179</v>
      </c>
      <c r="G319" s="265"/>
      <c r="H319" s="268">
        <v>15.27</v>
      </c>
      <c r="I319" s="269"/>
      <c r="J319" s="265"/>
      <c r="K319" s="265"/>
      <c r="L319" s="270"/>
      <c r="M319" s="271"/>
      <c r="N319" s="272"/>
      <c r="O319" s="272"/>
      <c r="P319" s="272"/>
      <c r="Q319" s="272"/>
      <c r="R319" s="272"/>
      <c r="S319" s="272"/>
      <c r="T319" s="273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74" t="s">
        <v>174</v>
      </c>
      <c r="AU319" s="274" t="s">
        <v>83</v>
      </c>
      <c r="AV319" s="15" t="s">
        <v>124</v>
      </c>
      <c r="AW319" s="15" t="s">
        <v>30</v>
      </c>
      <c r="AX319" s="15" t="s">
        <v>81</v>
      </c>
      <c r="AY319" s="274" t="s">
        <v>117</v>
      </c>
    </row>
    <row r="320" s="2" customFormat="1" ht="24.15" customHeight="1">
      <c r="A320" s="38"/>
      <c r="B320" s="39"/>
      <c r="C320" s="219" t="s">
        <v>490</v>
      </c>
      <c r="D320" s="219" t="s">
        <v>120</v>
      </c>
      <c r="E320" s="220" t="s">
        <v>1075</v>
      </c>
      <c r="F320" s="221" t="s">
        <v>1076</v>
      </c>
      <c r="G320" s="222" t="s">
        <v>431</v>
      </c>
      <c r="H320" s="223">
        <v>5.71</v>
      </c>
      <c r="I320" s="224"/>
      <c r="J320" s="225">
        <f>ROUND(I320*H320,2)</f>
        <v>0</v>
      </c>
      <c r="K320" s="226"/>
      <c r="L320" s="44"/>
      <c r="M320" s="227" t="s">
        <v>1</v>
      </c>
      <c r="N320" s="228" t="s">
        <v>38</v>
      </c>
      <c r="O320" s="91"/>
      <c r="P320" s="229">
        <f>O320*H320</f>
        <v>0</v>
      </c>
      <c r="Q320" s="229">
        <v>0</v>
      </c>
      <c r="R320" s="229">
        <f>Q320*H320</f>
        <v>0</v>
      </c>
      <c r="S320" s="229">
        <v>0</v>
      </c>
      <c r="T320" s="230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31" t="s">
        <v>124</v>
      </c>
      <c r="AT320" s="231" t="s">
        <v>120</v>
      </c>
      <c r="AU320" s="231" t="s">
        <v>83</v>
      </c>
      <c r="AY320" s="17" t="s">
        <v>117</v>
      </c>
      <c r="BE320" s="232">
        <f>IF(N320="základní",J320,0)</f>
        <v>0</v>
      </c>
      <c r="BF320" s="232">
        <f>IF(N320="snížená",J320,0)</f>
        <v>0</v>
      </c>
      <c r="BG320" s="232">
        <f>IF(N320="zákl. přenesená",J320,0)</f>
        <v>0</v>
      </c>
      <c r="BH320" s="232">
        <f>IF(N320="sníž. přenesená",J320,0)</f>
        <v>0</v>
      </c>
      <c r="BI320" s="232">
        <f>IF(N320="nulová",J320,0)</f>
        <v>0</v>
      </c>
      <c r="BJ320" s="17" t="s">
        <v>81</v>
      </c>
      <c r="BK320" s="232">
        <f>ROUND(I320*H320,2)</f>
        <v>0</v>
      </c>
      <c r="BL320" s="17" t="s">
        <v>124</v>
      </c>
      <c r="BM320" s="231" t="s">
        <v>482</v>
      </c>
    </row>
    <row r="321" s="2" customFormat="1">
      <c r="A321" s="38"/>
      <c r="B321" s="39"/>
      <c r="C321" s="40"/>
      <c r="D321" s="233" t="s">
        <v>125</v>
      </c>
      <c r="E321" s="40"/>
      <c r="F321" s="234" t="s">
        <v>1076</v>
      </c>
      <c r="G321" s="40"/>
      <c r="H321" s="40"/>
      <c r="I321" s="235"/>
      <c r="J321" s="40"/>
      <c r="K321" s="40"/>
      <c r="L321" s="44"/>
      <c r="M321" s="236"/>
      <c r="N321" s="237"/>
      <c r="O321" s="91"/>
      <c r="P321" s="91"/>
      <c r="Q321" s="91"/>
      <c r="R321" s="91"/>
      <c r="S321" s="91"/>
      <c r="T321" s="92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125</v>
      </c>
      <c r="AU321" s="17" t="s">
        <v>83</v>
      </c>
    </row>
    <row r="322" s="13" customFormat="1">
      <c r="A322" s="13"/>
      <c r="B322" s="243"/>
      <c r="C322" s="244"/>
      <c r="D322" s="233" t="s">
        <v>174</v>
      </c>
      <c r="E322" s="245" t="s">
        <v>1</v>
      </c>
      <c r="F322" s="246" t="s">
        <v>1077</v>
      </c>
      <c r="G322" s="244"/>
      <c r="H322" s="245" t="s">
        <v>1</v>
      </c>
      <c r="I322" s="247"/>
      <c r="J322" s="244"/>
      <c r="K322" s="244"/>
      <c r="L322" s="248"/>
      <c r="M322" s="249"/>
      <c r="N322" s="250"/>
      <c r="O322" s="250"/>
      <c r="P322" s="250"/>
      <c r="Q322" s="250"/>
      <c r="R322" s="250"/>
      <c r="S322" s="250"/>
      <c r="T322" s="251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2" t="s">
        <v>174</v>
      </c>
      <c r="AU322" s="252" t="s">
        <v>83</v>
      </c>
      <c r="AV322" s="13" t="s">
        <v>81</v>
      </c>
      <c r="AW322" s="13" t="s">
        <v>30</v>
      </c>
      <c r="AX322" s="13" t="s">
        <v>73</v>
      </c>
      <c r="AY322" s="252" t="s">
        <v>117</v>
      </c>
    </row>
    <row r="323" s="14" customFormat="1">
      <c r="A323" s="14"/>
      <c r="B323" s="253"/>
      <c r="C323" s="254"/>
      <c r="D323" s="233" t="s">
        <v>174</v>
      </c>
      <c r="E323" s="255" t="s">
        <v>1</v>
      </c>
      <c r="F323" s="256" t="s">
        <v>1078</v>
      </c>
      <c r="G323" s="254"/>
      <c r="H323" s="257">
        <v>5.71</v>
      </c>
      <c r="I323" s="258"/>
      <c r="J323" s="254"/>
      <c r="K323" s="254"/>
      <c r="L323" s="259"/>
      <c r="M323" s="260"/>
      <c r="N323" s="261"/>
      <c r="O323" s="261"/>
      <c r="P323" s="261"/>
      <c r="Q323" s="261"/>
      <c r="R323" s="261"/>
      <c r="S323" s="261"/>
      <c r="T323" s="262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63" t="s">
        <v>174</v>
      </c>
      <c r="AU323" s="263" t="s">
        <v>83</v>
      </c>
      <c r="AV323" s="14" t="s">
        <v>83</v>
      </c>
      <c r="AW323" s="14" t="s">
        <v>30</v>
      </c>
      <c r="AX323" s="14" t="s">
        <v>73</v>
      </c>
      <c r="AY323" s="263" t="s">
        <v>117</v>
      </c>
    </row>
    <row r="324" s="15" customFormat="1">
      <c r="A324" s="15"/>
      <c r="B324" s="264"/>
      <c r="C324" s="265"/>
      <c r="D324" s="233" t="s">
        <v>174</v>
      </c>
      <c r="E324" s="266" t="s">
        <v>1</v>
      </c>
      <c r="F324" s="267" t="s">
        <v>179</v>
      </c>
      <c r="G324" s="265"/>
      <c r="H324" s="268">
        <v>5.71</v>
      </c>
      <c r="I324" s="269"/>
      <c r="J324" s="265"/>
      <c r="K324" s="265"/>
      <c r="L324" s="270"/>
      <c r="M324" s="271"/>
      <c r="N324" s="272"/>
      <c r="O324" s="272"/>
      <c r="P324" s="272"/>
      <c r="Q324" s="272"/>
      <c r="R324" s="272"/>
      <c r="S324" s="272"/>
      <c r="T324" s="273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74" t="s">
        <v>174</v>
      </c>
      <c r="AU324" s="274" t="s">
        <v>83</v>
      </c>
      <c r="AV324" s="15" t="s">
        <v>124</v>
      </c>
      <c r="AW324" s="15" t="s">
        <v>30</v>
      </c>
      <c r="AX324" s="15" t="s">
        <v>81</v>
      </c>
      <c r="AY324" s="274" t="s">
        <v>117</v>
      </c>
    </row>
    <row r="325" s="2" customFormat="1" ht="24.15" customHeight="1">
      <c r="A325" s="38"/>
      <c r="B325" s="39"/>
      <c r="C325" s="219" t="s">
        <v>327</v>
      </c>
      <c r="D325" s="219" t="s">
        <v>120</v>
      </c>
      <c r="E325" s="220" t="s">
        <v>802</v>
      </c>
      <c r="F325" s="221" t="s">
        <v>803</v>
      </c>
      <c r="G325" s="222" t="s">
        <v>182</v>
      </c>
      <c r="H325" s="223">
        <v>11.119999999999999</v>
      </c>
      <c r="I325" s="224"/>
      <c r="J325" s="225">
        <f>ROUND(I325*H325,2)</f>
        <v>0</v>
      </c>
      <c r="K325" s="226"/>
      <c r="L325" s="44"/>
      <c r="M325" s="227" t="s">
        <v>1</v>
      </c>
      <c r="N325" s="228" t="s">
        <v>38</v>
      </c>
      <c r="O325" s="91"/>
      <c r="P325" s="229">
        <f>O325*H325</f>
        <v>0</v>
      </c>
      <c r="Q325" s="229">
        <v>0</v>
      </c>
      <c r="R325" s="229">
        <f>Q325*H325</f>
        <v>0</v>
      </c>
      <c r="S325" s="229">
        <v>0</v>
      </c>
      <c r="T325" s="230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31" t="s">
        <v>124</v>
      </c>
      <c r="AT325" s="231" t="s">
        <v>120</v>
      </c>
      <c r="AU325" s="231" t="s">
        <v>83</v>
      </c>
      <c r="AY325" s="17" t="s">
        <v>117</v>
      </c>
      <c r="BE325" s="232">
        <f>IF(N325="základní",J325,0)</f>
        <v>0</v>
      </c>
      <c r="BF325" s="232">
        <f>IF(N325="snížená",J325,0)</f>
        <v>0</v>
      </c>
      <c r="BG325" s="232">
        <f>IF(N325="zákl. přenesená",J325,0)</f>
        <v>0</v>
      </c>
      <c r="BH325" s="232">
        <f>IF(N325="sníž. přenesená",J325,0)</f>
        <v>0</v>
      </c>
      <c r="BI325" s="232">
        <f>IF(N325="nulová",J325,0)</f>
        <v>0</v>
      </c>
      <c r="BJ325" s="17" t="s">
        <v>81</v>
      </c>
      <c r="BK325" s="232">
        <f>ROUND(I325*H325,2)</f>
        <v>0</v>
      </c>
      <c r="BL325" s="17" t="s">
        <v>124</v>
      </c>
      <c r="BM325" s="231" t="s">
        <v>488</v>
      </c>
    </row>
    <row r="326" s="2" customFormat="1">
      <c r="A326" s="38"/>
      <c r="B326" s="39"/>
      <c r="C326" s="40"/>
      <c r="D326" s="233" t="s">
        <v>125</v>
      </c>
      <c r="E326" s="40"/>
      <c r="F326" s="234" t="s">
        <v>803</v>
      </c>
      <c r="G326" s="40"/>
      <c r="H326" s="40"/>
      <c r="I326" s="235"/>
      <c r="J326" s="40"/>
      <c r="K326" s="40"/>
      <c r="L326" s="44"/>
      <c r="M326" s="236"/>
      <c r="N326" s="237"/>
      <c r="O326" s="91"/>
      <c r="P326" s="91"/>
      <c r="Q326" s="91"/>
      <c r="R326" s="91"/>
      <c r="S326" s="91"/>
      <c r="T326" s="92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125</v>
      </c>
      <c r="AU326" s="17" t="s">
        <v>83</v>
      </c>
    </row>
    <row r="327" s="13" customFormat="1">
      <c r="A327" s="13"/>
      <c r="B327" s="243"/>
      <c r="C327" s="244"/>
      <c r="D327" s="233" t="s">
        <v>174</v>
      </c>
      <c r="E327" s="245" t="s">
        <v>1</v>
      </c>
      <c r="F327" s="246" t="s">
        <v>1079</v>
      </c>
      <c r="G327" s="244"/>
      <c r="H327" s="245" t="s">
        <v>1</v>
      </c>
      <c r="I327" s="247"/>
      <c r="J327" s="244"/>
      <c r="K327" s="244"/>
      <c r="L327" s="248"/>
      <c r="M327" s="249"/>
      <c r="N327" s="250"/>
      <c r="O327" s="250"/>
      <c r="P327" s="250"/>
      <c r="Q327" s="250"/>
      <c r="R327" s="250"/>
      <c r="S327" s="250"/>
      <c r="T327" s="251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52" t="s">
        <v>174</v>
      </c>
      <c r="AU327" s="252" t="s">
        <v>83</v>
      </c>
      <c r="AV327" s="13" t="s">
        <v>81</v>
      </c>
      <c r="AW327" s="13" t="s">
        <v>30</v>
      </c>
      <c r="AX327" s="13" t="s">
        <v>73</v>
      </c>
      <c r="AY327" s="252" t="s">
        <v>117</v>
      </c>
    </row>
    <row r="328" s="14" customFormat="1">
      <c r="A328" s="14"/>
      <c r="B328" s="253"/>
      <c r="C328" s="254"/>
      <c r="D328" s="233" t="s">
        <v>174</v>
      </c>
      <c r="E328" s="255" t="s">
        <v>1</v>
      </c>
      <c r="F328" s="256" t="s">
        <v>1080</v>
      </c>
      <c r="G328" s="254"/>
      <c r="H328" s="257">
        <v>11.119999999999999</v>
      </c>
      <c r="I328" s="258"/>
      <c r="J328" s="254"/>
      <c r="K328" s="254"/>
      <c r="L328" s="259"/>
      <c r="M328" s="260"/>
      <c r="N328" s="261"/>
      <c r="O328" s="261"/>
      <c r="P328" s="261"/>
      <c r="Q328" s="261"/>
      <c r="R328" s="261"/>
      <c r="S328" s="261"/>
      <c r="T328" s="262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63" t="s">
        <v>174</v>
      </c>
      <c r="AU328" s="263" t="s">
        <v>83</v>
      </c>
      <c r="AV328" s="14" t="s">
        <v>83</v>
      </c>
      <c r="AW328" s="14" t="s">
        <v>30</v>
      </c>
      <c r="AX328" s="14" t="s">
        <v>73</v>
      </c>
      <c r="AY328" s="263" t="s">
        <v>117</v>
      </c>
    </row>
    <row r="329" s="15" customFormat="1">
      <c r="A329" s="15"/>
      <c r="B329" s="264"/>
      <c r="C329" s="265"/>
      <c r="D329" s="233" t="s">
        <v>174</v>
      </c>
      <c r="E329" s="266" t="s">
        <v>1</v>
      </c>
      <c r="F329" s="267" t="s">
        <v>179</v>
      </c>
      <c r="G329" s="265"/>
      <c r="H329" s="268">
        <v>11.119999999999999</v>
      </c>
      <c r="I329" s="269"/>
      <c r="J329" s="265"/>
      <c r="K329" s="265"/>
      <c r="L329" s="270"/>
      <c r="M329" s="271"/>
      <c r="N329" s="272"/>
      <c r="O329" s="272"/>
      <c r="P329" s="272"/>
      <c r="Q329" s="272"/>
      <c r="R329" s="272"/>
      <c r="S329" s="272"/>
      <c r="T329" s="273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74" t="s">
        <v>174</v>
      </c>
      <c r="AU329" s="274" t="s">
        <v>83</v>
      </c>
      <c r="AV329" s="15" t="s">
        <v>124</v>
      </c>
      <c r="AW329" s="15" t="s">
        <v>30</v>
      </c>
      <c r="AX329" s="15" t="s">
        <v>81</v>
      </c>
      <c r="AY329" s="274" t="s">
        <v>117</v>
      </c>
    </row>
    <row r="330" s="2" customFormat="1" ht="14.4" customHeight="1">
      <c r="A330" s="38"/>
      <c r="B330" s="39"/>
      <c r="C330" s="219" t="s">
        <v>498</v>
      </c>
      <c r="D330" s="219" t="s">
        <v>120</v>
      </c>
      <c r="E330" s="220" t="s">
        <v>309</v>
      </c>
      <c r="F330" s="221" t="s">
        <v>310</v>
      </c>
      <c r="G330" s="222" t="s">
        <v>182</v>
      </c>
      <c r="H330" s="223">
        <v>11.119999999999999</v>
      </c>
      <c r="I330" s="224"/>
      <c r="J330" s="225">
        <f>ROUND(I330*H330,2)</f>
        <v>0</v>
      </c>
      <c r="K330" s="226"/>
      <c r="L330" s="44"/>
      <c r="M330" s="227" t="s">
        <v>1</v>
      </c>
      <c r="N330" s="228" t="s">
        <v>38</v>
      </c>
      <c r="O330" s="91"/>
      <c r="P330" s="229">
        <f>O330*H330</f>
        <v>0</v>
      </c>
      <c r="Q330" s="229">
        <v>0</v>
      </c>
      <c r="R330" s="229">
        <f>Q330*H330</f>
        <v>0</v>
      </c>
      <c r="S330" s="229">
        <v>0</v>
      </c>
      <c r="T330" s="230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31" t="s">
        <v>124</v>
      </c>
      <c r="AT330" s="231" t="s">
        <v>120</v>
      </c>
      <c r="AU330" s="231" t="s">
        <v>83</v>
      </c>
      <c r="AY330" s="17" t="s">
        <v>117</v>
      </c>
      <c r="BE330" s="232">
        <f>IF(N330="základní",J330,0)</f>
        <v>0</v>
      </c>
      <c r="BF330" s="232">
        <f>IF(N330="snížená",J330,0)</f>
        <v>0</v>
      </c>
      <c r="BG330" s="232">
        <f>IF(N330="zákl. přenesená",J330,0)</f>
        <v>0</v>
      </c>
      <c r="BH330" s="232">
        <f>IF(N330="sníž. přenesená",J330,0)</f>
        <v>0</v>
      </c>
      <c r="BI330" s="232">
        <f>IF(N330="nulová",J330,0)</f>
        <v>0</v>
      </c>
      <c r="BJ330" s="17" t="s">
        <v>81</v>
      </c>
      <c r="BK330" s="232">
        <f>ROUND(I330*H330,2)</f>
        <v>0</v>
      </c>
      <c r="BL330" s="17" t="s">
        <v>124</v>
      </c>
      <c r="BM330" s="231" t="s">
        <v>493</v>
      </c>
    </row>
    <row r="331" s="2" customFormat="1">
      <c r="A331" s="38"/>
      <c r="B331" s="39"/>
      <c r="C331" s="40"/>
      <c r="D331" s="233" t="s">
        <v>125</v>
      </c>
      <c r="E331" s="40"/>
      <c r="F331" s="234" t="s">
        <v>310</v>
      </c>
      <c r="G331" s="40"/>
      <c r="H331" s="40"/>
      <c r="I331" s="235"/>
      <c r="J331" s="40"/>
      <c r="K331" s="40"/>
      <c r="L331" s="44"/>
      <c r="M331" s="236"/>
      <c r="N331" s="237"/>
      <c r="O331" s="91"/>
      <c r="P331" s="91"/>
      <c r="Q331" s="91"/>
      <c r="R331" s="91"/>
      <c r="S331" s="91"/>
      <c r="T331" s="92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125</v>
      </c>
      <c r="AU331" s="17" t="s">
        <v>83</v>
      </c>
    </row>
    <row r="332" s="13" customFormat="1">
      <c r="A332" s="13"/>
      <c r="B332" s="243"/>
      <c r="C332" s="244"/>
      <c r="D332" s="233" t="s">
        <v>174</v>
      </c>
      <c r="E332" s="245" t="s">
        <v>1</v>
      </c>
      <c r="F332" s="246" t="s">
        <v>1079</v>
      </c>
      <c r="G332" s="244"/>
      <c r="H332" s="245" t="s">
        <v>1</v>
      </c>
      <c r="I332" s="247"/>
      <c r="J332" s="244"/>
      <c r="K332" s="244"/>
      <c r="L332" s="248"/>
      <c r="M332" s="249"/>
      <c r="N332" s="250"/>
      <c r="O332" s="250"/>
      <c r="P332" s="250"/>
      <c r="Q332" s="250"/>
      <c r="R332" s="250"/>
      <c r="S332" s="250"/>
      <c r="T332" s="251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52" t="s">
        <v>174</v>
      </c>
      <c r="AU332" s="252" t="s">
        <v>83</v>
      </c>
      <c r="AV332" s="13" t="s">
        <v>81</v>
      </c>
      <c r="AW332" s="13" t="s">
        <v>30</v>
      </c>
      <c r="AX332" s="13" t="s">
        <v>73</v>
      </c>
      <c r="AY332" s="252" t="s">
        <v>117</v>
      </c>
    </row>
    <row r="333" s="14" customFormat="1">
      <c r="A333" s="14"/>
      <c r="B333" s="253"/>
      <c r="C333" s="254"/>
      <c r="D333" s="233" t="s">
        <v>174</v>
      </c>
      <c r="E333" s="255" t="s">
        <v>1</v>
      </c>
      <c r="F333" s="256" t="s">
        <v>1080</v>
      </c>
      <c r="G333" s="254"/>
      <c r="H333" s="257">
        <v>11.119999999999999</v>
      </c>
      <c r="I333" s="258"/>
      <c r="J333" s="254"/>
      <c r="K333" s="254"/>
      <c r="L333" s="259"/>
      <c r="M333" s="260"/>
      <c r="N333" s="261"/>
      <c r="O333" s="261"/>
      <c r="P333" s="261"/>
      <c r="Q333" s="261"/>
      <c r="R333" s="261"/>
      <c r="S333" s="261"/>
      <c r="T333" s="262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63" t="s">
        <v>174</v>
      </c>
      <c r="AU333" s="263" t="s">
        <v>83</v>
      </c>
      <c r="AV333" s="14" t="s">
        <v>83</v>
      </c>
      <c r="AW333" s="14" t="s">
        <v>30</v>
      </c>
      <c r="AX333" s="14" t="s">
        <v>73</v>
      </c>
      <c r="AY333" s="263" t="s">
        <v>117</v>
      </c>
    </row>
    <row r="334" s="15" customFormat="1">
      <c r="A334" s="15"/>
      <c r="B334" s="264"/>
      <c r="C334" s="265"/>
      <c r="D334" s="233" t="s">
        <v>174</v>
      </c>
      <c r="E334" s="266" t="s">
        <v>1</v>
      </c>
      <c r="F334" s="267" t="s">
        <v>179</v>
      </c>
      <c r="G334" s="265"/>
      <c r="H334" s="268">
        <v>11.119999999999999</v>
      </c>
      <c r="I334" s="269"/>
      <c r="J334" s="265"/>
      <c r="K334" s="265"/>
      <c r="L334" s="270"/>
      <c r="M334" s="271"/>
      <c r="N334" s="272"/>
      <c r="O334" s="272"/>
      <c r="P334" s="272"/>
      <c r="Q334" s="272"/>
      <c r="R334" s="272"/>
      <c r="S334" s="272"/>
      <c r="T334" s="273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74" t="s">
        <v>174</v>
      </c>
      <c r="AU334" s="274" t="s">
        <v>83</v>
      </c>
      <c r="AV334" s="15" t="s">
        <v>124</v>
      </c>
      <c r="AW334" s="15" t="s">
        <v>30</v>
      </c>
      <c r="AX334" s="15" t="s">
        <v>81</v>
      </c>
      <c r="AY334" s="274" t="s">
        <v>117</v>
      </c>
    </row>
    <row r="335" s="2" customFormat="1" ht="24.15" customHeight="1">
      <c r="A335" s="38"/>
      <c r="B335" s="39"/>
      <c r="C335" s="219" t="s">
        <v>334</v>
      </c>
      <c r="D335" s="219" t="s">
        <v>120</v>
      </c>
      <c r="E335" s="220" t="s">
        <v>1081</v>
      </c>
      <c r="F335" s="221" t="s">
        <v>808</v>
      </c>
      <c r="G335" s="222" t="s">
        <v>182</v>
      </c>
      <c r="H335" s="223">
        <v>11.119999999999999</v>
      </c>
      <c r="I335" s="224"/>
      <c r="J335" s="225">
        <f>ROUND(I335*H335,2)</f>
        <v>0</v>
      </c>
      <c r="K335" s="226"/>
      <c r="L335" s="44"/>
      <c r="M335" s="227" t="s">
        <v>1</v>
      </c>
      <c r="N335" s="228" t="s">
        <v>38</v>
      </c>
      <c r="O335" s="91"/>
      <c r="P335" s="229">
        <f>O335*H335</f>
        <v>0</v>
      </c>
      <c r="Q335" s="229">
        <v>0</v>
      </c>
      <c r="R335" s="229">
        <f>Q335*H335</f>
        <v>0</v>
      </c>
      <c r="S335" s="229">
        <v>0</v>
      </c>
      <c r="T335" s="230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31" t="s">
        <v>124</v>
      </c>
      <c r="AT335" s="231" t="s">
        <v>120</v>
      </c>
      <c r="AU335" s="231" t="s">
        <v>83</v>
      </c>
      <c r="AY335" s="17" t="s">
        <v>117</v>
      </c>
      <c r="BE335" s="232">
        <f>IF(N335="základní",J335,0)</f>
        <v>0</v>
      </c>
      <c r="BF335" s="232">
        <f>IF(N335="snížená",J335,0)</f>
        <v>0</v>
      </c>
      <c r="BG335" s="232">
        <f>IF(N335="zákl. přenesená",J335,0)</f>
        <v>0</v>
      </c>
      <c r="BH335" s="232">
        <f>IF(N335="sníž. přenesená",J335,0)</f>
        <v>0</v>
      </c>
      <c r="BI335" s="232">
        <f>IF(N335="nulová",J335,0)</f>
        <v>0</v>
      </c>
      <c r="BJ335" s="17" t="s">
        <v>81</v>
      </c>
      <c r="BK335" s="232">
        <f>ROUND(I335*H335,2)</f>
        <v>0</v>
      </c>
      <c r="BL335" s="17" t="s">
        <v>124</v>
      </c>
      <c r="BM335" s="231" t="s">
        <v>497</v>
      </c>
    </row>
    <row r="336" s="2" customFormat="1">
      <c r="A336" s="38"/>
      <c r="B336" s="39"/>
      <c r="C336" s="40"/>
      <c r="D336" s="233" t="s">
        <v>125</v>
      </c>
      <c r="E336" s="40"/>
      <c r="F336" s="234" t="s">
        <v>808</v>
      </c>
      <c r="G336" s="40"/>
      <c r="H336" s="40"/>
      <c r="I336" s="235"/>
      <c r="J336" s="40"/>
      <c r="K336" s="40"/>
      <c r="L336" s="44"/>
      <c r="M336" s="236"/>
      <c r="N336" s="237"/>
      <c r="O336" s="91"/>
      <c r="P336" s="91"/>
      <c r="Q336" s="91"/>
      <c r="R336" s="91"/>
      <c r="S336" s="91"/>
      <c r="T336" s="92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125</v>
      </c>
      <c r="AU336" s="17" t="s">
        <v>83</v>
      </c>
    </row>
    <row r="337" s="13" customFormat="1">
      <c r="A337" s="13"/>
      <c r="B337" s="243"/>
      <c r="C337" s="244"/>
      <c r="D337" s="233" t="s">
        <v>174</v>
      </c>
      <c r="E337" s="245" t="s">
        <v>1</v>
      </c>
      <c r="F337" s="246" t="s">
        <v>1079</v>
      </c>
      <c r="G337" s="244"/>
      <c r="H337" s="245" t="s">
        <v>1</v>
      </c>
      <c r="I337" s="247"/>
      <c r="J337" s="244"/>
      <c r="K337" s="244"/>
      <c r="L337" s="248"/>
      <c r="M337" s="249"/>
      <c r="N337" s="250"/>
      <c r="O337" s="250"/>
      <c r="P337" s="250"/>
      <c r="Q337" s="250"/>
      <c r="R337" s="250"/>
      <c r="S337" s="250"/>
      <c r="T337" s="251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52" t="s">
        <v>174</v>
      </c>
      <c r="AU337" s="252" t="s">
        <v>83</v>
      </c>
      <c r="AV337" s="13" t="s">
        <v>81</v>
      </c>
      <c r="AW337" s="13" t="s">
        <v>30</v>
      </c>
      <c r="AX337" s="13" t="s">
        <v>73</v>
      </c>
      <c r="AY337" s="252" t="s">
        <v>117</v>
      </c>
    </row>
    <row r="338" s="14" customFormat="1">
      <c r="A338" s="14"/>
      <c r="B338" s="253"/>
      <c r="C338" s="254"/>
      <c r="D338" s="233" t="s">
        <v>174</v>
      </c>
      <c r="E338" s="255" t="s">
        <v>1</v>
      </c>
      <c r="F338" s="256" t="s">
        <v>1080</v>
      </c>
      <c r="G338" s="254"/>
      <c r="H338" s="257">
        <v>11.119999999999999</v>
      </c>
      <c r="I338" s="258"/>
      <c r="J338" s="254"/>
      <c r="K338" s="254"/>
      <c r="L338" s="259"/>
      <c r="M338" s="260"/>
      <c r="N338" s="261"/>
      <c r="O338" s="261"/>
      <c r="P338" s="261"/>
      <c r="Q338" s="261"/>
      <c r="R338" s="261"/>
      <c r="S338" s="261"/>
      <c r="T338" s="262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63" t="s">
        <v>174</v>
      </c>
      <c r="AU338" s="263" t="s">
        <v>83</v>
      </c>
      <c r="AV338" s="14" t="s">
        <v>83</v>
      </c>
      <c r="AW338" s="14" t="s">
        <v>30</v>
      </c>
      <c r="AX338" s="14" t="s">
        <v>73</v>
      </c>
      <c r="AY338" s="263" t="s">
        <v>117</v>
      </c>
    </row>
    <row r="339" s="15" customFormat="1">
      <c r="A339" s="15"/>
      <c r="B339" s="264"/>
      <c r="C339" s="265"/>
      <c r="D339" s="233" t="s">
        <v>174</v>
      </c>
      <c r="E339" s="266" t="s">
        <v>1</v>
      </c>
      <c r="F339" s="267" t="s">
        <v>179</v>
      </c>
      <c r="G339" s="265"/>
      <c r="H339" s="268">
        <v>11.119999999999999</v>
      </c>
      <c r="I339" s="269"/>
      <c r="J339" s="265"/>
      <c r="K339" s="265"/>
      <c r="L339" s="270"/>
      <c r="M339" s="271"/>
      <c r="N339" s="272"/>
      <c r="O339" s="272"/>
      <c r="P339" s="272"/>
      <c r="Q339" s="272"/>
      <c r="R339" s="272"/>
      <c r="S339" s="272"/>
      <c r="T339" s="273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74" t="s">
        <v>174</v>
      </c>
      <c r="AU339" s="274" t="s">
        <v>83</v>
      </c>
      <c r="AV339" s="15" t="s">
        <v>124</v>
      </c>
      <c r="AW339" s="15" t="s">
        <v>30</v>
      </c>
      <c r="AX339" s="15" t="s">
        <v>81</v>
      </c>
      <c r="AY339" s="274" t="s">
        <v>117</v>
      </c>
    </row>
    <row r="340" s="2" customFormat="1" ht="14.4" customHeight="1">
      <c r="A340" s="38"/>
      <c r="B340" s="39"/>
      <c r="C340" s="275" t="s">
        <v>507</v>
      </c>
      <c r="D340" s="275" t="s">
        <v>208</v>
      </c>
      <c r="E340" s="276" t="s">
        <v>1082</v>
      </c>
      <c r="F340" s="277" t="s">
        <v>1083</v>
      </c>
      <c r="G340" s="278" t="s">
        <v>182</v>
      </c>
      <c r="H340" s="279">
        <v>12.231999999999999</v>
      </c>
      <c r="I340" s="280"/>
      <c r="J340" s="281">
        <f>ROUND(I340*H340,2)</f>
        <v>0</v>
      </c>
      <c r="K340" s="282"/>
      <c r="L340" s="283"/>
      <c r="M340" s="284" t="s">
        <v>1</v>
      </c>
      <c r="N340" s="285" t="s">
        <v>38</v>
      </c>
      <c r="O340" s="91"/>
      <c r="P340" s="229">
        <f>O340*H340</f>
        <v>0</v>
      </c>
      <c r="Q340" s="229">
        <v>0</v>
      </c>
      <c r="R340" s="229">
        <f>Q340*H340</f>
        <v>0</v>
      </c>
      <c r="S340" s="229">
        <v>0</v>
      </c>
      <c r="T340" s="230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31" t="s">
        <v>136</v>
      </c>
      <c r="AT340" s="231" t="s">
        <v>208</v>
      </c>
      <c r="AU340" s="231" t="s">
        <v>83</v>
      </c>
      <c r="AY340" s="17" t="s">
        <v>117</v>
      </c>
      <c r="BE340" s="232">
        <f>IF(N340="základní",J340,0)</f>
        <v>0</v>
      </c>
      <c r="BF340" s="232">
        <f>IF(N340="snížená",J340,0)</f>
        <v>0</v>
      </c>
      <c r="BG340" s="232">
        <f>IF(N340="zákl. přenesená",J340,0)</f>
        <v>0</v>
      </c>
      <c r="BH340" s="232">
        <f>IF(N340="sníž. přenesená",J340,0)</f>
        <v>0</v>
      </c>
      <c r="BI340" s="232">
        <f>IF(N340="nulová",J340,0)</f>
        <v>0</v>
      </c>
      <c r="BJ340" s="17" t="s">
        <v>81</v>
      </c>
      <c r="BK340" s="232">
        <f>ROUND(I340*H340,2)</f>
        <v>0</v>
      </c>
      <c r="BL340" s="17" t="s">
        <v>124</v>
      </c>
      <c r="BM340" s="231" t="s">
        <v>501</v>
      </c>
    </row>
    <row r="341" s="2" customFormat="1">
      <c r="A341" s="38"/>
      <c r="B341" s="39"/>
      <c r="C341" s="40"/>
      <c r="D341" s="233" t="s">
        <v>125</v>
      </c>
      <c r="E341" s="40"/>
      <c r="F341" s="234" t="s">
        <v>1083</v>
      </c>
      <c r="G341" s="40"/>
      <c r="H341" s="40"/>
      <c r="I341" s="235"/>
      <c r="J341" s="40"/>
      <c r="K341" s="40"/>
      <c r="L341" s="44"/>
      <c r="M341" s="236"/>
      <c r="N341" s="237"/>
      <c r="O341" s="91"/>
      <c r="P341" s="91"/>
      <c r="Q341" s="91"/>
      <c r="R341" s="91"/>
      <c r="S341" s="91"/>
      <c r="T341" s="92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125</v>
      </c>
      <c r="AU341" s="17" t="s">
        <v>83</v>
      </c>
    </row>
    <row r="342" s="13" customFormat="1">
      <c r="A342" s="13"/>
      <c r="B342" s="243"/>
      <c r="C342" s="244"/>
      <c r="D342" s="233" t="s">
        <v>174</v>
      </c>
      <c r="E342" s="245" t="s">
        <v>1</v>
      </c>
      <c r="F342" s="246" t="s">
        <v>1079</v>
      </c>
      <c r="G342" s="244"/>
      <c r="H342" s="245" t="s">
        <v>1</v>
      </c>
      <c r="I342" s="247"/>
      <c r="J342" s="244"/>
      <c r="K342" s="244"/>
      <c r="L342" s="248"/>
      <c r="M342" s="249"/>
      <c r="N342" s="250"/>
      <c r="O342" s="250"/>
      <c r="P342" s="250"/>
      <c r="Q342" s="250"/>
      <c r="R342" s="250"/>
      <c r="S342" s="250"/>
      <c r="T342" s="251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52" t="s">
        <v>174</v>
      </c>
      <c r="AU342" s="252" t="s">
        <v>83</v>
      </c>
      <c r="AV342" s="13" t="s">
        <v>81</v>
      </c>
      <c r="AW342" s="13" t="s">
        <v>30</v>
      </c>
      <c r="AX342" s="13" t="s">
        <v>73</v>
      </c>
      <c r="AY342" s="252" t="s">
        <v>117</v>
      </c>
    </row>
    <row r="343" s="14" customFormat="1">
      <c r="A343" s="14"/>
      <c r="B343" s="253"/>
      <c r="C343" s="254"/>
      <c r="D343" s="233" t="s">
        <v>174</v>
      </c>
      <c r="E343" s="255" t="s">
        <v>1</v>
      </c>
      <c r="F343" s="256" t="s">
        <v>1084</v>
      </c>
      <c r="G343" s="254"/>
      <c r="H343" s="257">
        <v>12.231999999999999</v>
      </c>
      <c r="I343" s="258"/>
      <c r="J343" s="254"/>
      <c r="K343" s="254"/>
      <c r="L343" s="259"/>
      <c r="M343" s="260"/>
      <c r="N343" s="261"/>
      <c r="O343" s="261"/>
      <c r="P343" s="261"/>
      <c r="Q343" s="261"/>
      <c r="R343" s="261"/>
      <c r="S343" s="261"/>
      <c r="T343" s="262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63" t="s">
        <v>174</v>
      </c>
      <c r="AU343" s="263" t="s">
        <v>83</v>
      </c>
      <c r="AV343" s="14" t="s">
        <v>83</v>
      </c>
      <c r="AW343" s="14" t="s">
        <v>30</v>
      </c>
      <c r="AX343" s="14" t="s">
        <v>73</v>
      </c>
      <c r="AY343" s="263" t="s">
        <v>117</v>
      </c>
    </row>
    <row r="344" s="15" customFormat="1">
      <c r="A344" s="15"/>
      <c r="B344" s="264"/>
      <c r="C344" s="265"/>
      <c r="D344" s="233" t="s">
        <v>174</v>
      </c>
      <c r="E344" s="266" t="s">
        <v>1</v>
      </c>
      <c r="F344" s="267" t="s">
        <v>179</v>
      </c>
      <c r="G344" s="265"/>
      <c r="H344" s="268">
        <v>12.231999999999999</v>
      </c>
      <c r="I344" s="269"/>
      <c r="J344" s="265"/>
      <c r="K344" s="265"/>
      <c r="L344" s="270"/>
      <c r="M344" s="271"/>
      <c r="N344" s="272"/>
      <c r="O344" s="272"/>
      <c r="P344" s="272"/>
      <c r="Q344" s="272"/>
      <c r="R344" s="272"/>
      <c r="S344" s="272"/>
      <c r="T344" s="273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74" t="s">
        <v>174</v>
      </c>
      <c r="AU344" s="274" t="s">
        <v>83</v>
      </c>
      <c r="AV344" s="15" t="s">
        <v>124</v>
      </c>
      <c r="AW344" s="15" t="s">
        <v>30</v>
      </c>
      <c r="AX344" s="15" t="s">
        <v>81</v>
      </c>
      <c r="AY344" s="274" t="s">
        <v>117</v>
      </c>
    </row>
    <row r="345" s="2" customFormat="1" ht="24.15" customHeight="1">
      <c r="A345" s="38"/>
      <c r="B345" s="39"/>
      <c r="C345" s="219" t="s">
        <v>354</v>
      </c>
      <c r="D345" s="219" t="s">
        <v>120</v>
      </c>
      <c r="E345" s="220" t="s">
        <v>815</v>
      </c>
      <c r="F345" s="221" t="s">
        <v>816</v>
      </c>
      <c r="G345" s="222" t="s">
        <v>144</v>
      </c>
      <c r="H345" s="238"/>
      <c r="I345" s="224"/>
      <c r="J345" s="225">
        <f>ROUND(I345*H345,2)</f>
        <v>0</v>
      </c>
      <c r="K345" s="226"/>
      <c r="L345" s="44"/>
      <c r="M345" s="227" t="s">
        <v>1</v>
      </c>
      <c r="N345" s="228" t="s">
        <v>38</v>
      </c>
      <c r="O345" s="91"/>
      <c r="P345" s="229">
        <f>O345*H345</f>
        <v>0</v>
      </c>
      <c r="Q345" s="229">
        <v>0</v>
      </c>
      <c r="R345" s="229">
        <f>Q345*H345</f>
        <v>0</v>
      </c>
      <c r="S345" s="229">
        <v>0</v>
      </c>
      <c r="T345" s="230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31" t="s">
        <v>124</v>
      </c>
      <c r="AT345" s="231" t="s">
        <v>120</v>
      </c>
      <c r="AU345" s="231" t="s">
        <v>83</v>
      </c>
      <c r="AY345" s="17" t="s">
        <v>117</v>
      </c>
      <c r="BE345" s="232">
        <f>IF(N345="základní",J345,0)</f>
        <v>0</v>
      </c>
      <c r="BF345" s="232">
        <f>IF(N345="snížená",J345,0)</f>
        <v>0</v>
      </c>
      <c r="BG345" s="232">
        <f>IF(N345="zákl. přenesená",J345,0)</f>
        <v>0</v>
      </c>
      <c r="BH345" s="232">
        <f>IF(N345="sníž. přenesená",J345,0)</f>
        <v>0</v>
      </c>
      <c r="BI345" s="232">
        <f>IF(N345="nulová",J345,0)</f>
        <v>0</v>
      </c>
      <c r="BJ345" s="17" t="s">
        <v>81</v>
      </c>
      <c r="BK345" s="232">
        <f>ROUND(I345*H345,2)</f>
        <v>0</v>
      </c>
      <c r="BL345" s="17" t="s">
        <v>124</v>
      </c>
      <c r="BM345" s="231" t="s">
        <v>506</v>
      </c>
    </row>
    <row r="346" s="2" customFormat="1">
      <c r="A346" s="38"/>
      <c r="B346" s="39"/>
      <c r="C346" s="40"/>
      <c r="D346" s="233" t="s">
        <v>125</v>
      </c>
      <c r="E346" s="40"/>
      <c r="F346" s="234" t="s">
        <v>816</v>
      </c>
      <c r="G346" s="40"/>
      <c r="H346" s="40"/>
      <c r="I346" s="235"/>
      <c r="J346" s="40"/>
      <c r="K346" s="40"/>
      <c r="L346" s="44"/>
      <c r="M346" s="236"/>
      <c r="N346" s="237"/>
      <c r="O346" s="91"/>
      <c r="P346" s="91"/>
      <c r="Q346" s="91"/>
      <c r="R346" s="91"/>
      <c r="S346" s="91"/>
      <c r="T346" s="92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125</v>
      </c>
      <c r="AU346" s="17" t="s">
        <v>83</v>
      </c>
    </row>
    <row r="347" s="12" customFormat="1" ht="22.8" customHeight="1">
      <c r="A347" s="12"/>
      <c r="B347" s="203"/>
      <c r="C347" s="204"/>
      <c r="D347" s="205" t="s">
        <v>72</v>
      </c>
      <c r="E347" s="217" t="s">
        <v>647</v>
      </c>
      <c r="F347" s="217" t="s">
        <v>1085</v>
      </c>
      <c r="G347" s="204"/>
      <c r="H347" s="204"/>
      <c r="I347" s="207"/>
      <c r="J347" s="218">
        <f>BK347</f>
        <v>0</v>
      </c>
      <c r="K347" s="204"/>
      <c r="L347" s="209"/>
      <c r="M347" s="210"/>
      <c r="N347" s="211"/>
      <c r="O347" s="211"/>
      <c r="P347" s="212">
        <f>SUM(P348:P377)</f>
        <v>0</v>
      </c>
      <c r="Q347" s="211"/>
      <c r="R347" s="212">
        <f>SUM(R348:R377)</f>
        <v>0</v>
      </c>
      <c r="S347" s="211"/>
      <c r="T347" s="213">
        <f>SUM(T348:T377)</f>
        <v>0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214" t="s">
        <v>81</v>
      </c>
      <c r="AT347" s="215" t="s">
        <v>72</v>
      </c>
      <c r="AU347" s="215" t="s">
        <v>81</v>
      </c>
      <c r="AY347" s="214" t="s">
        <v>117</v>
      </c>
      <c r="BK347" s="216">
        <f>SUM(BK348:BK377)</f>
        <v>0</v>
      </c>
    </row>
    <row r="348" s="2" customFormat="1" ht="24.15" customHeight="1">
      <c r="A348" s="38"/>
      <c r="B348" s="39"/>
      <c r="C348" s="219" t="s">
        <v>516</v>
      </c>
      <c r="D348" s="219" t="s">
        <v>120</v>
      </c>
      <c r="E348" s="220" t="s">
        <v>820</v>
      </c>
      <c r="F348" s="221" t="s">
        <v>821</v>
      </c>
      <c r="G348" s="222" t="s">
        <v>182</v>
      </c>
      <c r="H348" s="223">
        <v>127.17</v>
      </c>
      <c r="I348" s="224"/>
      <c r="J348" s="225">
        <f>ROUND(I348*H348,2)</f>
        <v>0</v>
      </c>
      <c r="K348" s="226"/>
      <c r="L348" s="44"/>
      <c r="M348" s="227" t="s">
        <v>1</v>
      </c>
      <c r="N348" s="228" t="s">
        <v>38</v>
      </c>
      <c r="O348" s="91"/>
      <c r="P348" s="229">
        <f>O348*H348</f>
        <v>0</v>
      </c>
      <c r="Q348" s="229">
        <v>0</v>
      </c>
      <c r="R348" s="229">
        <f>Q348*H348</f>
        <v>0</v>
      </c>
      <c r="S348" s="229">
        <v>0</v>
      </c>
      <c r="T348" s="230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31" t="s">
        <v>124</v>
      </c>
      <c r="AT348" s="231" t="s">
        <v>120</v>
      </c>
      <c r="AU348" s="231" t="s">
        <v>83</v>
      </c>
      <c r="AY348" s="17" t="s">
        <v>117</v>
      </c>
      <c r="BE348" s="232">
        <f>IF(N348="základní",J348,0)</f>
        <v>0</v>
      </c>
      <c r="BF348" s="232">
        <f>IF(N348="snížená",J348,0)</f>
        <v>0</v>
      </c>
      <c r="BG348" s="232">
        <f>IF(N348="zákl. přenesená",J348,0)</f>
        <v>0</v>
      </c>
      <c r="BH348" s="232">
        <f>IF(N348="sníž. přenesená",J348,0)</f>
        <v>0</v>
      </c>
      <c r="BI348" s="232">
        <f>IF(N348="nulová",J348,0)</f>
        <v>0</v>
      </c>
      <c r="BJ348" s="17" t="s">
        <v>81</v>
      </c>
      <c r="BK348" s="232">
        <f>ROUND(I348*H348,2)</f>
        <v>0</v>
      </c>
      <c r="BL348" s="17" t="s">
        <v>124</v>
      </c>
      <c r="BM348" s="231" t="s">
        <v>510</v>
      </c>
    </row>
    <row r="349" s="2" customFormat="1">
      <c r="A349" s="38"/>
      <c r="B349" s="39"/>
      <c r="C349" s="40"/>
      <c r="D349" s="233" t="s">
        <v>125</v>
      </c>
      <c r="E349" s="40"/>
      <c r="F349" s="234" t="s">
        <v>821</v>
      </c>
      <c r="G349" s="40"/>
      <c r="H349" s="40"/>
      <c r="I349" s="235"/>
      <c r="J349" s="40"/>
      <c r="K349" s="40"/>
      <c r="L349" s="44"/>
      <c r="M349" s="236"/>
      <c r="N349" s="237"/>
      <c r="O349" s="91"/>
      <c r="P349" s="91"/>
      <c r="Q349" s="91"/>
      <c r="R349" s="91"/>
      <c r="S349" s="91"/>
      <c r="T349" s="92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7" t="s">
        <v>125</v>
      </c>
      <c r="AU349" s="17" t="s">
        <v>83</v>
      </c>
    </row>
    <row r="350" s="13" customFormat="1">
      <c r="A350" s="13"/>
      <c r="B350" s="243"/>
      <c r="C350" s="244"/>
      <c r="D350" s="233" t="s">
        <v>174</v>
      </c>
      <c r="E350" s="245" t="s">
        <v>1</v>
      </c>
      <c r="F350" s="246" t="s">
        <v>986</v>
      </c>
      <c r="G350" s="244"/>
      <c r="H350" s="245" t="s">
        <v>1</v>
      </c>
      <c r="I350" s="247"/>
      <c r="J350" s="244"/>
      <c r="K350" s="244"/>
      <c r="L350" s="248"/>
      <c r="M350" s="249"/>
      <c r="N350" s="250"/>
      <c r="O350" s="250"/>
      <c r="P350" s="250"/>
      <c r="Q350" s="250"/>
      <c r="R350" s="250"/>
      <c r="S350" s="250"/>
      <c r="T350" s="251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2" t="s">
        <v>174</v>
      </c>
      <c r="AU350" s="252" t="s">
        <v>83</v>
      </c>
      <c r="AV350" s="13" t="s">
        <v>81</v>
      </c>
      <c r="AW350" s="13" t="s">
        <v>30</v>
      </c>
      <c r="AX350" s="13" t="s">
        <v>73</v>
      </c>
      <c r="AY350" s="252" t="s">
        <v>117</v>
      </c>
    </row>
    <row r="351" s="14" customFormat="1">
      <c r="A351" s="14"/>
      <c r="B351" s="253"/>
      <c r="C351" s="254"/>
      <c r="D351" s="233" t="s">
        <v>174</v>
      </c>
      <c r="E351" s="255" t="s">
        <v>1</v>
      </c>
      <c r="F351" s="256" t="s">
        <v>1086</v>
      </c>
      <c r="G351" s="254"/>
      <c r="H351" s="257">
        <v>8.6600000000000001</v>
      </c>
      <c r="I351" s="258"/>
      <c r="J351" s="254"/>
      <c r="K351" s="254"/>
      <c r="L351" s="259"/>
      <c r="M351" s="260"/>
      <c r="N351" s="261"/>
      <c r="O351" s="261"/>
      <c r="P351" s="261"/>
      <c r="Q351" s="261"/>
      <c r="R351" s="261"/>
      <c r="S351" s="261"/>
      <c r="T351" s="262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63" t="s">
        <v>174</v>
      </c>
      <c r="AU351" s="263" t="s">
        <v>83</v>
      </c>
      <c r="AV351" s="14" t="s">
        <v>83</v>
      </c>
      <c r="AW351" s="14" t="s">
        <v>30</v>
      </c>
      <c r="AX351" s="14" t="s">
        <v>73</v>
      </c>
      <c r="AY351" s="263" t="s">
        <v>117</v>
      </c>
    </row>
    <row r="352" s="13" customFormat="1">
      <c r="A352" s="13"/>
      <c r="B352" s="243"/>
      <c r="C352" s="244"/>
      <c r="D352" s="233" t="s">
        <v>174</v>
      </c>
      <c r="E352" s="245" t="s">
        <v>1</v>
      </c>
      <c r="F352" s="246" t="s">
        <v>1087</v>
      </c>
      <c r="G352" s="244"/>
      <c r="H352" s="245" t="s">
        <v>1</v>
      </c>
      <c r="I352" s="247"/>
      <c r="J352" s="244"/>
      <c r="K352" s="244"/>
      <c r="L352" s="248"/>
      <c r="M352" s="249"/>
      <c r="N352" s="250"/>
      <c r="O352" s="250"/>
      <c r="P352" s="250"/>
      <c r="Q352" s="250"/>
      <c r="R352" s="250"/>
      <c r="S352" s="250"/>
      <c r="T352" s="251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52" t="s">
        <v>174</v>
      </c>
      <c r="AU352" s="252" t="s">
        <v>83</v>
      </c>
      <c r="AV352" s="13" t="s">
        <v>81</v>
      </c>
      <c r="AW352" s="13" t="s">
        <v>30</v>
      </c>
      <c r="AX352" s="13" t="s">
        <v>73</v>
      </c>
      <c r="AY352" s="252" t="s">
        <v>117</v>
      </c>
    </row>
    <row r="353" s="14" customFormat="1">
      <c r="A353" s="14"/>
      <c r="B353" s="253"/>
      <c r="C353" s="254"/>
      <c r="D353" s="233" t="s">
        <v>174</v>
      </c>
      <c r="E353" s="255" t="s">
        <v>1</v>
      </c>
      <c r="F353" s="256" t="s">
        <v>1088</v>
      </c>
      <c r="G353" s="254"/>
      <c r="H353" s="257">
        <v>106.61</v>
      </c>
      <c r="I353" s="258"/>
      <c r="J353" s="254"/>
      <c r="K353" s="254"/>
      <c r="L353" s="259"/>
      <c r="M353" s="260"/>
      <c r="N353" s="261"/>
      <c r="O353" s="261"/>
      <c r="P353" s="261"/>
      <c r="Q353" s="261"/>
      <c r="R353" s="261"/>
      <c r="S353" s="261"/>
      <c r="T353" s="262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63" t="s">
        <v>174</v>
      </c>
      <c r="AU353" s="263" t="s">
        <v>83</v>
      </c>
      <c r="AV353" s="14" t="s">
        <v>83</v>
      </c>
      <c r="AW353" s="14" t="s">
        <v>30</v>
      </c>
      <c r="AX353" s="14" t="s">
        <v>73</v>
      </c>
      <c r="AY353" s="263" t="s">
        <v>117</v>
      </c>
    </row>
    <row r="354" s="13" customFormat="1">
      <c r="A354" s="13"/>
      <c r="B354" s="243"/>
      <c r="C354" s="244"/>
      <c r="D354" s="233" t="s">
        <v>174</v>
      </c>
      <c r="E354" s="245" t="s">
        <v>1</v>
      </c>
      <c r="F354" s="246" t="s">
        <v>1089</v>
      </c>
      <c r="G354" s="244"/>
      <c r="H354" s="245" t="s">
        <v>1</v>
      </c>
      <c r="I354" s="247"/>
      <c r="J354" s="244"/>
      <c r="K354" s="244"/>
      <c r="L354" s="248"/>
      <c r="M354" s="249"/>
      <c r="N354" s="250"/>
      <c r="O354" s="250"/>
      <c r="P354" s="250"/>
      <c r="Q354" s="250"/>
      <c r="R354" s="250"/>
      <c r="S354" s="250"/>
      <c r="T354" s="251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52" t="s">
        <v>174</v>
      </c>
      <c r="AU354" s="252" t="s">
        <v>83</v>
      </c>
      <c r="AV354" s="13" t="s">
        <v>81</v>
      </c>
      <c r="AW354" s="13" t="s">
        <v>30</v>
      </c>
      <c r="AX354" s="13" t="s">
        <v>73</v>
      </c>
      <c r="AY354" s="252" t="s">
        <v>117</v>
      </c>
    </row>
    <row r="355" s="14" customFormat="1">
      <c r="A355" s="14"/>
      <c r="B355" s="253"/>
      <c r="C355" s="254"/>
      <c r="D355" s="233" t="s">
        <v>174</v>
      </c>
      <c r="E355" s="255" t="s">
        <v>1</v>
      </c>
      <c r="F355" s="256" t="s">
        <v>1090</v>
      </c>
      <c r="G355" s="254"/>
      <c r="H355" s="257">
        <v>10.02</v>
      </c>
      <c r="I355" s="258"/>
      <c r="J355" s="254"/>
      <c r="K355" s="254"/>
      <c r="L355" s="259"/>
      <c r="M355" s="260"/>
      <c r="N355" s="261"/>
      <c r="O355" s="261"/>
      <c r="P355" s="261"/>
      <c r="Q355" s="261"/>
      <c r="R355" s="261"/>
      <c r="S355" s="261"/>
      <c r="T355" s="262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63" t="s">
        <v>174</v>
      </c>
      <c r="AU355" s="263" t="s">
        <v>83</v>
      </c>
      <c r="AV355" s="14" t="s">
        <v>83</v>
      </c>
      <c r="AW355" s="14" t="s">
        <v>30</v>
      </c>
      <c r="AX355" s="14" t="s">
        <v>73</v>
      </c>
      <c r="AY355" s="263" t="s">
        <v>117</v>
      </c>
    </row>
    <row r="356" s="13" customFormat="1">
      <c r="A356" s="13"/>
      <c r="B356" s="243"/>
      <c r="C356" s="244"/>
      <c r="D356" s="233" t="s">
        <v>174</v>
      </c>
      <c r="E356" s="245" t="s">
        <v>1</v>
      </c>
      <c r="F356" s="246" t="s">
        <v>1091</v>
      </c>
      <c r="G356" s="244"/>
      <c r="H356" s="245" t="s">
        <v>1</v>
      </c>
      <c r="I356" s="247"/>
      <c r="J356" s="244"/>
      <c r="K356" s="244"/>
      <c r="L356" s="248"/>
      <c r="M356" s="249"/>
      <c r="N356" s="250"/>
      <c r="O356" s="250"/>
      <c r="P356" s="250"/>
      <c r="Q356" s="250"/>
      <c r="R356" s="250"/>
      <c r="S356" s="250"/>
      <c r="T356" s="251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52" t="s">
        <v>174</v>
      </c>
      <c r="AU356" s="252" t="s">
        <v>83</v>
      </c>
      <c r="AV356" s="13" t="s">
        <v>81</v>
      </c>
      <c r="AW356" s="13" t="s">
        <v>30</v>
      </c>
      <c r="AX356" s="13" t="s">
        <v>73</v>
      </c>
      <c r="AY356" s="252" t="s">
        <v>117</v>
      </c>
    </row>
    <row r="357" s="14" customFormat="1">
      <c r="A357" s="14"/>
      <c r="B357" s="253"/>
      <c r="C357" s="254"/>
      <c r="D357" s="233" t="s">
        <v>174</v>
      </c>
      <c r="E357" s="255" t="s">
        <v>1</v>
      </c>
      <c r="F357" s="256" t="s">
        <v>1092</v>
      </c>
      <c r="G357" s="254"/>
      <c r="H357" s="257">
        <v>1.8799999999999999</v>
      </c>
      <c r="I357" s="258"/>
      <c r="J357" s="254"/>
      <c r="K357" s="254"/>
      <c r="L357" s="259"/>
      <c r="M357" s="260"/>
      <c r="N357" s="261"/>
      <c r="O357" s="261"/>
      <c r="P357" s="261"/>
      <c r="Q357" s="261"/>
      <c r="R357" s="261"/>
      <c r="S357" s="261"/>
      <c r="T357" s="262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63" t="s">
        <v>174</v>
      </c>
      <c r="AU357" s="263" t="s">
        <v>83</v>
      </c>
      <c r="AV357" s="14" t="s">
        <v>83</v>
      </c>
      <c r="AW357" s="14" t="s">
        <v>30</v>
      </c>
      <c r="AX357" s="14" t="s">
        <v>73</v>
      </c>
      <c r="AY357" s="263" t="s">
        <v>117</v>
      </c>
    </row>
    <row r="358" s="15" customFormat="1">
      <c r="A358" s="15"/>
      <c r="B358" s="264"/>
      <c r="C358" s="265"/>
      <c r="D358" s="233" t="s">
        <v>174</v>
      </c>
      <c r="E358" s="266" t="s">
        <v>1</v>
      </c>
      <c r="F358" s="267" t="s">
        <v>179</v>
      </c>
      <c r="G358" s="265"/>
      <c r="H358" s="268">
        <v>127.16999999999999</v>
      </c>
      <c r="I358" s="269"/>
      <c r="J358" s="265"/>
      <c r="K358" s="265"/>
      <c r="L358" s="270"/>
      <c r="M358" s="271"/>
      <c r="N358" s="272"/>
      <c r="O358" s="272"/>
      <c r="P358" s="272"/>
      <c r="Q358" s="272"/>
      <c r="R358" s="272"/>
      <c r="S358" s="272"/>
      <c r="T358" s="273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74" t="s">
        <v>174</v>
      </c>
      <c r="AU358" s="274" t="s">
        <v>83</v>
      </c>
      <c r="AV358" s="15" t="s">
        <v>124</v>
      </c>
      <c r="AW358" s="15" t="s">
        <v>30</v>
      </c>
      <c r="AX358" s="15" t="s">
        <v>81</v>
      </c>
      <c r="AY358" s="274" t="s">
        <v>117</v>
      </c>
    </row>
    <row r="359" s="2" customFormat="1" ht="24.15" customHeight="1">
      <c r="A359" s="38"/>
      <c r="B359" s="39"/>
      <c r="C359" s="219" t="s">
        <v>364</v>
      </c>
      <c r="D359" s="219" t="s">
        <v>120</v>
      </c>
      <c r="E359" s="220" t="s">
        <v>1093</v>
      </c>
      <c r="F359" s="221" t="s">
        <v>1094</v>
      </c>
      <c r="G359" s="222" t="s">
        <v>182</v>
      </c>
      <c r="H359" s="223">
        <v>127.17</v>
      </c>
      <c r="I359" s="224"/>
      <c r="J359" s="225">
        <f>ROUND(I359*H359,2)</f>
        <v>0</v>
      </c>
      <c r="K359" s="226"/>
      <c r="L359" s="44"/>
      <c r="M359" s="227" t="s">
        <v>1</v>
      </c>
      <c r="N359" s="228" t="s">
        <v>38</v>
      </c>
      <c r="O359" s="91"/>
      <c r="P359" s="229">
        <f>O359*H359</f>
        <v>0</v>
      </c>
      <c r="Q359" s="229">
        <v>0</v>
      </c>
      <c r="R359" s="229">
        <f>Q359*H359</f>
        <v>0</v>
      </c>
      <c r="S359" s="229">
        <v>0</v>
      </c>
      <c r="T359" s="230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31" t="s">
        <v>124</v>
      </c>
      <c r="AT359" s="231" t="s">
        <v>120</v>
      </c>
      <c r="AU359" s="231" t="s">
        <v>83</v>
      </c>
      <c r="AY359" s="17" t="s">
        <v>117</v>
      </c>
      <c r="BE359" s="232">
        <f>IF(N359="základní",J359,0)</f>
        <v>0</v>
      </c>
      <c r="BF359" s="232">
        <f>IF(N359="snížená",J359,0)</f>
        <v>0</v>
      </c>
      <c r="BG359" s="232">
        <f>IF(N359="zákl. přenesená",J359,0)</f>
        <v>0</v>
      </c>
      <c r="BH359" s="232">
        <f>IF(N359="sníž. přenesená",J359,0)</f>
        <v>0</v>
      </c>
      <c r="BI359" s="232">
        <f>IF(N359="nulová",J359,0)</f>
        <v>0</v>
      </c>
      <c r="BJ359" s="17" t="s">
        <v>81</v>
      </c>
      <c r="BK359" s="232">
        <f>ROUND(I359*H359,2)</f>
        <v>0</v>
      </c>
      <c r="BL359" s="17" t="s">
        <v>124</v>
      </c>
      <c r="BM359" s="231" t="s">
        <v>513</v>
      </c>
    </row>
    <row r="360" s="2" customFormat="1">
      <c r="A360" s="38"/>
      <c r="B360" s="39"/>
      <c r="C360" s="40"/>
      <c r="D360" s="233" t="s">
        <v>125</v>
      </c>
      <c r="E360" s="40"/>
      <c r="F360" s="234" t="s">
        <v>1094</v>
      </c>
      <c r="G360" s="40"/>
      <c r="H360" s="40"/>
      <c r="I360" s="235"/>
      <c r="J360" s="40"/>
      <c r="K360" s="40"/>
      <c r="L360" s="44"/>
      <c r="M360" s="236"/>
      <c r="N360" s="237"/>
      <c r="O360" s="91"/>
      <c r="P360" s="91"/>
      <c r="Q360" s="91"/>
      <c r="R360" s="91"/>
      <c r="S360" s="91"/>
      <c r="T360" s="92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17" t="s">
        <v>125</v>
      </c>
      <c r="AU360" s="17" t="s">
        <v>83</v>
      </c>
    </row>
    <row r="361" s="13" customFormat="1">
      <c r="A361" s="13"/>
      <c r="B361" s="243"/>
      <c r="C361" s="244"/>
      <c r="D361" s="233" t="s">
        <v>174</v>
      </c>
      <c r="E361" s="245" t="s">
        <v>1</v>
      </c>
      <c r="F361" s="246" t="s">
        <v>986</v>
      </c>
      <c r="G361" s="244"/>
      <c r="H361" s="245" t="s">
        <v>1</v>
      </c>
      <c r="I361" s="247"/>
      <c r="J361" s="244"/>
      <c r="K361" s="244"/>
      <c r="L361" s="248"/>
      <c r="M361" s="249"/>
      <c r="N361" s="250"/>
      <c r="O361" s="250"/>
      <c r="P361" s="250"/>
      <c r="Q361" s="250"/>
      <c r="R361" s="250"/>
      <c r="S361" s="250"/>
      <c r="T361" s="251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52" t="s">
        <v>174</v>
      </c>
      <c r="AU361" s="252" t="s">
        <v>83</v>
      </c>
      <c r="AV361" s="13" t="s">
        <v>81</v>
      </c>
      <c r="AW361" s="13" t="s">
        <v>30</v>
      </c>
      <c r="AX361" s="13" t="s">
        <v>73</v>
      </c>
      <c r="AY361" s="252" t="s">
        <v>117</v>
      </c>
    </row>
    <row r="362" s="14" customFormat="1">
      <c r="A362" s="14"/>
      <c r="B362" s="253"/>
      <c r="C362" s="254"/>
      <c r="D362" s="233" t="s">
        <v>174</v>
      </c>
      <c r="E362" s="255" t="s">
        <v>1</v>
      </c>
      <c r="F362" s="256" t="s">
        <v>1086</v>
      </c>
      <c r="G362" s="254"/>
      <c r="H362" s="257">
        <v>8.6600000000000001</v>
      </c>
      <c r="I362" s="258"/>
      <c r="J362" s="254"/>
      <c r="K362" s="254"/>
      <c r="L362" s="259"/>
      <c r="M362" s="260"/>
      <c r="N362" s="261"/>
      <c r="O362" s="261"/>
      <c r="P362" s="261"/>
      <c r="Q362" s="261"/>
      <c r="R362" s="261"/>
      <c r="S362" s="261"/>
      <c r="T362" s="262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63" t="s">
        <v>174</v>
      </c>
      <c r="AU362" s="263" t="s">
        <v>83</v>
      </c>
      <c r="AV362" s="14" t="s">
        <v>83</v>
      </c>
      <c r="AW362" s="14" t="s">
        <v>30</v>
      </c>
      <c r="AX362" s="14" t="s">
        <v>73</v>
      </c>
      <c r="AY362" s="263" t="s">
        <v>117</v>
      </c>
    </row>
    <row r="363" s="13" customFormat="1">
      <c r="A363" s="13"/>
      <c r="B363" s="243"/>
      <c r="C363" s="244"/>
      <c r="D363" s="233" t="s">
        <v>174</v>
      </c>
      <c r="E363" s="245" t="s">
        <v>1</v>
      </c>
      <c r="F363" s="246" t="s">
        <v>1095</v>
      </c>
      <c r="G363" s="244"/>
      <c r="H363" s="245" t="s">
        <v>1</v>
      </c>
      <c r="I363" s="247"/>
      <c r="J363" s="244"/>
      <c r="K363" s="244"/>
      <c r="L363" s="248"/>
      <c r="M363" s="249"/>
      <c r="N363" s="250"/>
      <c r="O363" s="250"/>
      <c r="P363" s="250"/>
      <c r="Q363" s="250"/>
      <c r="R363" s="250"/>
      <c r="S363" s="250"/>
      <c r="T363" s="251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52" t="s">
        <v>174</v>
      </c>
      <c r="AU363" s="252" t="s">
        <v>83</v>
      </c>
      <c r="AV363" s="13" t="s">
        <v>81</v>
      </c>
      <c r="AW363" s="13" t="s">
        <v>30</v>
      </c>
      <c r="AX363" s="13" t="s">
        <v>73</v>
      </c>
      <c r="AY363" s="252" t="s">
        <v>117</v>
      </c>
    </row>
    <row r="364" s="14" customFormat="1">
      <c r="A364" s="14"/>
      <c r="B364" s="253"/>
      <c r="C364" s="254"/>
      <c r="D364" s="233" t="s">
        <v>174</v>
      </c>
      <c r="E364" s="255" t="s">
        <v>1</v>
      </c>
      <c r="F364" s="256" t="s">
        <v>1088</v>
      </c>
      <c r="G364" s="254"/>
      <c r="H364" s="257">
        <v>106.61</v>
      </c>
      <c r="I364" s="258"/>
      <c r="J364" s="254"/>
      <c r="K364" s="254"/>
      <c r="L364" s="259"/>
      <c r="M364" s="260"/>
      <c r="N364" s="261"/>
      <c r="O364" s="261"/>
      <c r="P364" s="261"/>
      <c r="Q364" s="261"/>
      <c r="R364" s="261"/>
      <c r="S364" s="261"/>
      <c r="T364" s="262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63" t="s">
        <v>174</v>
      </c>
      <c r="AU364" s="263" t="s">
        <v>83</v>
      </c>
      <c r="AV364" s="14" t="s">
        <v>83</v>
      </c>
      <c r="AW364" s="14" t="s">
        <v>30</v>
      </c>
      <c r="AX364" s="14" t="s">
        <v>73</v>
      </c>
      <c r="AY364" s="263" t="s">
        <v>117</v>
      </c>
    </row>
    <row r="365" s="13" customFormat="1">
      <c r="A365" s="13"/>
      <c r="B365" s="243"/>
      <c r="C365" s="244"/>
      <c r="D365" s="233" t="s">
        <v>174</v>
      </c>
      <c r="E365" s="245" t="s">
        <v>1</v>
      </c>
      <c r="F365" s="246" t="s">
        <v>1096</v>
      </c>
      <c r="G365" s="244"/>
      <c r="H365" s="245" t="s">
        <v>1</v>
      </c>
      <c r="I365" s="247"/>
      <c r="J365" s="244"/>
      <c r="K365" s="244"/>
      <c r="L365" s="248"/>
      <c r="M365" s="249"/>
      <c r="N365" s="250"/>
      <c r="O365" s="250"/>
      <c r="P365" s="250"/>
      <c r="Q365" s="250"/>
      <c r="R365" s="250"/>
      <c r="S365" s="250"/>
      <c r="T365" s="251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52" t="s">
        <v>174</v>
      </c>
      <c r="AU365" s="252" t="s">
        <v>83</v>
      </c>
      <c r="AV365" s="13" t="s">
        <v>81</v>
      </c>
      <c r="AW365" s="13" t="s">
        <v>30</v>
      </c>
      <c r="AX365" s="13" t="s">
        <v>73</v>
      </c>
      <c r="AY365" s="252" t="s">
        <v>117</v>
      </c>
    </row>
    <row r="366" s="14" customFormat="1">
      <c r="A366" s="14"/>
      <c r="B366" s="253"/>
      <c r="C366" s="254"/>
      <c r="D366" s="233" t="s">
        <v>174</v>
      </c>
      <c r="E366" s="255" t="s">
        <v>1</v>
      </c>
      <c r="F366" s="256" t="s">
        <v>1090</v>
      </c>
      <c r="G366" s="254"/>
      <c r="H366" s="257">
        <v>10.02</v>
      </c>
      <c r="I366" s="258"/>
      <c r="J366" s="254"/>
      <c r="K366" s="254"/>
      <c r="L366" s="259"/>
      <c r="M366" s="260"/>
      <c r="N366" s="261"/>
      <c r="O366" s="261"/>
      <c r="P366" s="261"/>
      <c r="Q366" s="261"/>
      <c r="R366" s="261"/>
      <c r="S366" s="261"/>
      <c r="T366" s="262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63" t="s">
        <v>174</v>
      </c>
      <c r="AU366" s="263" t="s">
        <v>83</v>
      </c>
      <c r="AV366" s="14" t="s">
        <v>83</v>
      </c>
      <c r="AW366" s="14" t="s">
        <v>30</v>
      </c>
      <c r="AX366" s="14" t="s">
        <v>73</v>
      </c>
      <c r="AY366" s="263" t="s">
        <v>117</v>
      </c>
    </row>
    <row r="367" s="13" customFormat="1">
      <c r="A367" s="13"/>
      <c r="B367" s="243"/>
      <c r="C367" s="244"/>
      <c r="D367" s="233" t="s">
        <v>174</v>
      </c>
      <c r="E367" s="245" t="s">
        <v>1</v>
      </c>
      <c r="F367" s="246" t="s">
        <v>1097</v>
      </c>
      <c r="G367" s="244"/>
      <c r="H367" s="245" t="s">
        <v>1</v>
      </c>
      <c r="I367" s="247"/>
      <c r="J367" s="244"/>
      <c r="K367" s="244"/>
      <c r="L367" s="248"/>
      <c r="M367" s="249"/>
      <c r="N367" s="250"/>
      <c r="O367" s="250"/>
      <c r="P367" s="250"/>
      <c r="Q367" s="250"/>
      <c r="R367" s="250"/>
      <c r="S367" s="250"/>
      <c r="T367" s="251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52" t="s">
        <v>174</v>
      </c>
      <c r="AU367" s="252" t="s">
        <v>83</v>
      </c>
      <c r="AV367" s="13" t="s">
        <v>81</v>
      </c>
      <c r="AW367" s="13" t="s">
        <v>30</v>
      </c>
      <c r="AX367" s="13" t="s">
        <v>73</v>
      </c>
      <c r="AY367" s="252" t="s">
        <v>117</v>
      </c>
    </row>
    <row r="368" s="14" customFormat="1">
      <c r="A368" s="14"/>
      <c r="B368" s="253"/>
      <c r="C368" s="254"/>
      <c r="D368" s="233" t="s">
        <v>174</v>
      </c>
      <c r="E368" s="255" t="s">
        <v>1</v>
      </c>
      <c r="F368" s="256" t="s">
        <v>1092</v>
      </c>
      <c r="G368" s="254"/>
      <c r="H368" s="257">
        <v>1.8799999999999999</v>
      </c>
      <c r="I368" s="258"/>
      <c r="J368" s="254"/>
      <c r="K368" s="254"/>
      <c r="L368" s="259"/>
      <c r="M368" s="260"/>
      <c r="N368" s="261"/>
      <c r="O368" s="261"/>
      <c r="P368" s="261"/>
      <c r="Q368" s="261"/>
      <c r="R368" s="261"/>
      <c r="S368" s="261"/>
      <c r="T368" s="262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63" t="s">
        <v>174</v>
      </c>
      <c r="AU368" s="263" t="s">
        <v>83</v>
      </c>
      <c r="AV368" s="14" t="s">
        <v>83</v>
      </c>
      <c r="AW368" s="14" t="s">
        <v>30</v>
      </c>
      <c r="AX368" s="14" t="s">
        <v>73</v>
      </c>
      <c r="AY368" s="263" t="s">
        <v>117</v>
      </c>
    </row>
    <row r="369" s="15" customFormat="1">
      <c r="A369" s="15"/>
      <c r="B369" s="264"/>
      <c r="C369" s="265"/>
      <c r="D369" s="233" t="s">
        <v>174</v>
      </c>
      <c r="E369" s="266" t="s">
        <v>1</v>
      </c>
      <c r="F369" s="267" t="s">
        <v>179</v>
      </c>
      <c r="G369" s="265"/>
      <c r="H369" s="268">
        <v>127.16999999999999</v>
      </c>
      <c r="I369" s="269"/>
      <c r="J369" s="265"/>
      <c r="K369" s="265"/>
      <c r="L369" s="270"/>
      <c r="M369" s="271"/>
      <c r="N369" s="272"/>
      <c r="O369" s="272"/>
      <c r="P369" s="272"/>
      <c r="Q369" s="272"/>
      <c r="R369" s="272"/>
      <c r="S369" s="272"/>
      <c r="T369" s="273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74" t="s">
        <v>174</v>
      </c>
      <c r="AU369" s="274" t="s">
        <v>83</v>
      </c>
      <c r="AV369" s="15" t="s">
        <v>124</v>
      </c>
      <c r="AW369" s="15" t="s">
        <v>30</v>
      </c>
      <c r="AX369" s="15" t="s">
        <v>81</v>
      </c>
      <c r="AY369" s="274" t="s">
        <v>117</v>
      </c>
    </row>
    <row r="370" s="2" customFormat="1" ht="14.4" customHeight="1">
      <c r="A370" s="38"/>
      <c r="B370" s="39"/>
      <c r="C370" s="219" t="s">
        <v>531</v>
      </c>
      <c r="D370" s="219" t="s">
        <v>120</v>
      </c>
      <c r="E370" s="220" t="s">
        <v>1098</v>
      </c>
      <c r="F370" s="221" t="s">
        <v>1099</v>
      </c>
      <c r="G370" s="222" t="s">
        <v>182</v>
      </c>
      <c r="H370" s="223">
        <v>125.2</v>
      </c>
      <c r="I370" s="224"/>
      <c r="J370" s="225">
        <f>ROUND(I370*H370,2)</f>
        <v>0</v>
      </c>
      <c r="K370" s="226"/>
      <c r="L370" s="44"/>
      <c r="M370" s="227" t="s">
        <v>1</v>
      </c>
      <c r="N370" s="228" t="s">
        <v>38</v>
      </c>
      <c r="O370" s="91"/>
      <c r="P370" s="229">
        <f>O370*H370</f>
        <v>0</v>
      </c>
      <c r="Q370" s="229">
        <v>0</v>
      </c>
      <c r="R370" s="229">
        <f>Q370*H370</f>
        <v>0</v>
      </c>
      <c r="S370" s="229">
        <v>0</v>
      </c>
      <c r="T370" s="230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31" t="s">
        <v>124</v>
      </c>
      <c r="AT370" s="231" t="s">
        <v>120</v>
      </c>
      <c r="AU370" s="231" t="s">
        <v>83</v>
      </c>
      <c r="AY370" s="17" t="s">
        <v>117</v>
      </c>
      <c r="BE370" s="232">
        <f>IF(N370="základní",J370,0)</f>
        <v>0</v>
      </c>
      <c r="BF370" s="232">
        <f>IF(N370="snížená",J370,0)</f>
        <v>0</v>
      </c>
      <c r="BG370" s="232">
        <f>IF(N370="zákl. přenesená",J370,0)</f>
        <v>0</v>
      </c>
      <c r="BH370" s="232">
        <f>IF(N370="sníž. přenesená",J370,0)</f>
        <v>0</v>
      </c>
      <c r="BI370" s="232">
        <f>IF(N370="nulová",J370,0)</f>
        <v>0</v>
      </c>
      <c r="BJ370" s="17" t="s">
        <v>81</v>
      </c>
      <c r="BK370" s="232">
        <f>ROUND(I370*H370,2)</f>
        <v>0</v>
      </c>
      <c r="BL370" s="17" t="s">
        <v>124</v>
      </c>
      <c r="BM370" s="231" t="s">
        <v>519</v>
      </c>
    </row>
    <row r="371" s="2" customFormat="1">
      <c r="A371" s="38"/>
      <c r="B371" s="39"/>
      <c r="C371" s="40"/>
      <c r="D371" s="233" t="s">
        <v>125</v>
      </c>
      <c r="E371" s="40"/>
      <c r="F371" s="234" t="s">
        <v>1100</v>
      </c>
      <c r="G371" s="40"/>
      <c r="H371" s="40"/>
      <c r="I371" s="235"/>
      <c r="J371" s="40"/>
      <c r="K371" s="40"/>
      <c r="L371" s="44"/>
      <c r="M371" s="236"/>
      <c r="N371" s="237"/>
      <c r="O371" s="91"/>
      <c r="P371" s="91"/>
      <c r="Q371" s="91"/>
      <c r="R371" s="91"/>
      <c r="S371" s="91"/>
      <c r="T371" s="92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T371" s="17" t="s">
        <v>125</v>
      </c>
      <c r="AU371" s="17" t="s">
        <v>83</v>
      </c>
    </row>
    <row r="372" s="13" customFormat="1">
      <c r="A372" s="13"/>
      <c r="B372" s="243"/>
      <c r="C372" s="244"/>
      <c r="D372" s="233" t="s">
        <v>174</v>
      </c>
      <c r="E372" s="245" t="s">
        <v>1</v>
      </c>
      <c r="F372" s="246" t="s">
        <v>1101</v>
      </c>
      <c r="G372" s="244"/>
      <c r="H372" s="245" t="s">
        <v>1</v>
      </c>
      <c r="I372" s="247"/>
      <c r="J372" s="244"/>
      <c r="K372" s="244"/>
      <c r="L372" s="248"/>
      <c r="M372" s="249"/>
      <c r="N372" s="250"/>
      <c r="O372" s="250"/>
      <c r="P372" s="250"/>
      <c r="Q372" s="250"/>
      <c r="R372" s="250"/>
      <c r="S372" s="250"/>
      <c r="T372" s="251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52" t="s">
        <v>174</v>
      </c>
      <c r="AU372" s="252" t="s">
        <v>83</v>
      </c>
      <c r="AV372" s="13" t="s">
        <v>81</v>
      </c>
      <c r="AW372" s="13" t="s">
        <v>30</v>
      </c>
      <c r="AX372" s="13" t="s">
        <v>73</v>
      </c>
      <c r="AY372" s="252" t="s">
        <v>117</v>
      </c>
    </row>
    <row r="373" s="14" customFormat="1">
      <c r="A373" s="14"/>
      <c r="B373" s="253"/>
      <c r="C373" s="254"/>
      <c r="D373" s="233" t="s">
        <v>174</v>
      </c>
      <c r="E373" s="255" t="s">
        <v>1</v>
      </c>
      <c r="F373" s="256" t="s">
        <v>1102</v>
      </c>
      <c r="G373" s="254"/>
      <c r="H373" s="257">
        <v>117.01000000000001</v>
      </c>
      <c r="I373" s="258"/>
      <c r="J373" s="254"/>
      <c r="K373" s="254"/>
      <c r="L373" s="259"/>
      <c r="M373" s="260"/>
      <c r="N373" s="261"/>
      <c r="O373" s="261"/>
      <c r="P373" s="261"/>
      <c r="Q373" s="261"/>
      <c r="R373" s="261"/>
      <c r="S373" s="261"/>
      <c r="T373" s="262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63" t="s">
        <v>174</v>
      </c>
      <c r="AU373" s="263" t="s">
        <v>83</v>
      </c>
      <c r="AV373" s="14" t="s">
        <v>83</v>
      </c>
      <c r="AW373" s="14" t="s">
        <v>30</v>
      </c>
      <c r="AX373" s="14" t="s">
        <v>73</v>
      </c>
      <c r="AY373" s="263" t="s">
        <v>117</v>
      </c>
    </row>
    <row r="374" s="14" customFormat="1">
      <c r="A374" s="14"/>
      <c r="B374" s="253"/>
      <c r="C374" s="254"/>
      <c r="D374" s="233" t="s">
        <v>174</v>
      </c>
      <c r="E374" s="255" t="s">
        <v>1</v>
      </c>
      <c r="F374" s="256" t="s">
        <v>1103</v>
      </c>
      <c r="G374" s="254"/>
      <c r="H374" s="257">
        <v>8.1899999999999995</v>
      </c>
      <c r="I374" s="258"/>
      <c r="J374" s="254"/>
      <c r="K374" s="254"/>
      <c r="L374" s="259"/>
      <c r="M374" s="260"/>
      <c r="N374" s="261"/>
      <c r="O374" s="261"/>
      <c r="P374" s="261"/>
      <c r="Q374" s="261"/>
      <c r="R374" s="261"/>
      <c r="S374" s="261"/>
      <c r="T374" s="262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63" t="s">
        <v>174</v>
      </c>
      <c r="AU374" s="263" t="s">
        <v>83</v>
      </c>
      <c r="AV374" s="14" t="s">
        <v>83</v>
      </c>
      <c r="AW374" s="14" t="s">
        <v>30</v>
      </c>
      <c r="AX374" s="14" t="s">
        <v>73</v>
      </c>
      <c r="AY374" s="263" t="s">
        <v>117</v>
      </c>
    </row>
    <row r="375" s="15" customFormat="1">
      <c r="A375" s="15"/>
      <c r="B375" s="264"/>
      <c r="C375" s="265"/>
      <c r="D375" s="233" t="s">
        <v>174</v>
      </c>
      <c r="E375" s="266" t="s">
        <v>1</v>
      </c>
      <c r="F375" s="267" t="s">
        <v>179</v>
      </c>
      <c r="G375" s="265"/>
      <c r="H375" s="268">
        <v>125.2</v>
      </c>
      <c r="I375" s="269"/>
      <c r="J375" s="265"/>
      <c r="K375" s="265"/>
      <c r="L375" s="270"/>
      <c r="M375" s="271"/>
      <c r="N375" s="272"/>
      <c r="O375" s="272"/>
      <c r="P375" s="272"/>
      <c r="Q375" s="272"/>
      <c r="R375" s="272"/>
      <c r="S375" s="272"/>
      <c r="T375" s="273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74" t="s">
        <v>174</v>
      </c>
      <c r="AU375" s="274" t="s">
        <v>83</v>
      </c>
      <c r="AV375" s="15" t="s">
        <v>124</v>
      </c>
      <c r="AW375" s="15" t="s">
        <v>30</v>
      </c>
      <c r="AX375" s="15" t="s">
        <v>81</v>
      </c>
      <c r="AY375" s="274" t="s">
        <v>117</v>
      </c>
    </row>
    <row r="376" s="2" customFormat="1" ht="24.15" customHeight="1">
      <c r="A376" s="38"/>
      <c r="B376" s="39"/>
      <c r="C376" s="219" t="s">
        <v>372</v>
      </c>
      <c r="D376" s="219" t="s">
        <v>120</v>
      </c>
      <c r="E376" s="220" t="s">
        <v>837</v>
      </c>
      <c r="F376" s="221" t="s">
        <v>838</v>
      </c>
      <c r="G376" s="222" t="s">
        <v>144</v>
      </c>
      <c r="H376" s="238"/>
      <c r="I376" s="224"/>
      <c r="J376" s="225">
        <f>ROUND(I376*H376,2)</f>
        <v>0</v>
      </c>
      <c r="K376" s="226"/>
      <c r="L376" s="44"/>
      <c r="M376" s="227" t="s">
        <v>1</v>
      </c>
      <c r="N376" s="228" t="s">
        <v>38</v>
      </c>
      <c r="O376" s="91"/>
      <c r="P376" s="229">
        <f>O376*H376</f>
        <v>0</v>
      </c>
      <c r="Q376" s="229">
        <v>0</v>
      </c>
      <c r="R376" s="229">
        <f>Q376*H376</f>
        <v>0</v>
      </c>
      <c r="S376" s="229">
        <v>0</v>
      </c>
      <c r="T376" s="230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31" t="s">
        <v>124</v>
      </c>
      <c r="AT376" s="231" t="s">
        <v>120</v>
      </c>
      <c r="AU376" s="231" t="s">
        <v>83</v>
      </c>
      <c r="AY376" s="17" t="s">
        <v>117</v>
      </c>
      <c r="BE376" s="232">
        <f>IF(N376="základní",J376,0)</f>
        <v>0</v>
      </c>
      <c r="BF376" s="232">
        <f>IF(N376="snížená",J376,0)</f>
        <v>0</v>
      </c>
      <c r="BG376" s="232">
        <f>IF(N376="zákl. přenesená",J376,0)</f>
        <v>0</v>
      </c>
      <c r="BH376" s="232">
        <f>IF(N376="sníž. přenesená",J376,0)</f>
        <v>0</v>
      </c>
      <c r="BI376" s="232">
        <f>IF(N376="nulová",J376,0)</f>
        <v>0</v>
      </c>
      <c r="BJ376" s="17" t="s">
        <v>81</v>
      </c>
      <c r="BK376" s="232">
        <f>ROUND(I376*H376,2)</f>
        <v>0</v>
      </c>
      <c r="BL376" s="17" t="s">
        <v>124</v>
      </c>
      <c r="BM376" s="231" t="s">
        <v>522</v>
      </c>
    </row>
    <row r="377" s="2" customFormat="1">
      <c r="A377" s="38"/>
      <c r="B377" s="39"/>
      <c r="C377" s="40"/>
      <c r="D377" s="233" t="s">
        <v>125</v>
      </c>
      <c r="E377" s="40"/>
      <c r="F377" s="234" t="s">
        <v>838</v>
      </c>
      <c r="G377" s="40"/>
      <c r="H377" s="40"/>
      <c r="I377" s="235"/>
      <c r="J377" s="40"/>
      <c r="K377" s="40"/>
      <c r="L377" s="44"/>
      <c r="M377" s="236"/>
      <c r="N377" s="237"/>
      <c r="O377" s="91"/>
      <c r="P377" s="91"/>
      <c r="Q377" s="91"/>
      <c r="R377" s="91"/>
      <c r="S377" s="91"/>
      <c r="T377" s="92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T377" s="17" t="s">
        <v>125</v>
      </c>
      <c r="AU377" s="17" t="s">
        <v>83</v>
      </c>
    </row>
    <row r="378" s="12" customFormat="1" ht="22.8" customHeight="1">
      <c r="A378" s="12"/>
      <c r="B378" s="203"/>
      <c r="C378" s="204"/>
      <c r="D378" s="205" t="s">
        <v>72</v>
      </c>
      <c r="E378" s="217" t="s">
        <v>703</v>
      </c>
      <c r="F378" s="217" t="s">
        <v>840</v>
      </c>
      <c r="G378" s="204"/>
      <c r="H378" s="204"/>
      <c r="I378" s="207"/>
      <c r="J378" s="218">
        <f>BK378</f>
        <v>0</v>
      </c>
      <c r="K378" s="204"/>
      <c r="L378" s="209"/>
      <c r="M378" s="210"/>
      <c r="N378" s="211"/>
      <c r="O378" s="211"/>
      <c r="P378" s="212">
        <f>SUM(P379:P410)</f>
        <v>0</v>
      </c>
      <c r="Q378" s="211"/>
      <c r="R378" s="212">
        <f>SUM(R379:R410)</f>
        <v>0</v>
      </c>
      <c r="S378" s="211"/>
      <c r="T378" s="213">
        <f>SUM(T379:T410)</f>
        <v>0</v>
      </c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R378" s="214" t="s">
        <v>81</v>
      </c>
      <c r="AT378" s="215" t="s">
        <v>72</v>
      </c>
      <c r="AU378" s="215" t="s">
        <v>81</v>
      </c>
      <c r="AY378" s="214" t="s">
        <v>117</v>
      </c>
      <c r="BK378" s="216">
        <f>SUM(BK379:BK410)</f>
        <v>0</v>
      </c>
    </row>
    <row r="379" s="2" customFormat="1" ht="24.15" customHeight="1">
      <c r="A379" s="38"/>
      <c r="B379" s="39"/>
      <c r="C379" s="219" t="s">
        <v>539</v>
      </c>
      <c r="D379" s="219" t="s">
        <v>120</v>
      </c>
      <c r="E379" s="220" t="s">
        <v>1104</v>
      </c>
      <c r="F379" s="221" t="s">
        <v>1105</v>
      </c>
      <c r="G379" s="222" t="s">
        <v>182</v>
      </c>
      <c r="H379" s="223">
        <v>56.537999999999997</v>
      </c>
      <c r="I379" s="224"/>
      <c r="J379" s="225">
        <f>ROUND(I379*H379,2)</f>
        <v>0</v>
      </c>
      <c r="K379" s="226"/>
      <c r="L379" s="44"/>
      <c r="M379" s="227" t="s">
        <v>1</v>
      </c>
      <c r="N379" s="228" t="s">
        <v>38</v>
      </c>
      <c r="O379" s="91"/>
      <c r="P379" s="229">
        <f>O379*H379</f>
        <v>0</v>
      </c>
      <c r="Q379" s="229">
        <v>0</v>
      </c>
      <c r="R379" s="229">
        <f>Q379*H379</f>
        <v>0</v>
      </c>
      <c r="S379" s="229">
        <v>0</v>
      </c>
      <c r="T379" s="230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31" t="s">
        <v>124</v>
      </c>
      <c r="AT379" s="231" t="s">
        <v>120</v>
      </c>
      <c r="AU379" s="231" t="s">
        <v>83</v>
      </c>
      <c r="AY379" s="17" t="s">
        <v>117</v>
      </c>
      <c r="BE379" s="232">
        <f>IF(N379="základní",J379,0)</f>
        <v>0</v>
      </c>
      <c r="BF379" s="232">
        <f>IF(N379="snížená",J379,0)</f>
        <v>0</v>
      </c>
      <c r="BG379" s="232">
        <f>IF(N379="zákl. přenesená",J379,0)</f>
        <v>0</v>
      </c>
      <c r="BH379" s="232">
        <f>IF(N379="sníž. přenesená",J379,0)</f>
        <v>0</v>
      </c>
      <c r="BI379" s="232">
        <f>IF(N379="nulová",J379,0)</f>
        <v>0</v>
      </c>
      <c r="BJ379" s="17" t="s">
        <v>81</v>
      </c>
      <c r="BK379" s="232">
        <f>ROUND(I379*H379,2)</f>
        <v>0</v>
      </c>
      <c r="BL379" s="17" t="s">
        <v>124</v>
      </c>
      <c r="BM379" s="231" t="s">
        <v>534</v>
      </c>
    </row>
    <row r="380" s="2" customFormat="1">
      <c r="A380" s="38"/>
      <c r="B380" s="39"/>
      <c r="C380" s="40"/>
      <c r="D380" s="233" t="s">
        <v>125</v>
      </c>
      <c r="E380" s="40"/>
      <c r="F380" s="234" t="s">
        <v>1105</v>
      </c>
      <c r="G380" s="40"/>
      <c r="H380" s="40"/>
      <c r="I380" s="235"/>
      <c r="J380" s="40"/>
      <c r="K380" s="40"/>
      <c r="L380" s="44"/>
      <c r="M380" s="236"/>
      <c r="N380" s="237"/>
      <c r="O380" s="91"/>
      <c r="P380" s="91"/>
      <c r="Q380" s="91"/>
      <c r="R380" s="91"/>
      <c r="S380" s="91"/>
      <c r="T380" s="92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T380" s="17" t="s">
        <v>125</v>
      </c>
      <c r="AU380" s="17" t="s">
        <v>83</v>
      </c>
    </row>
    <row r="381" s="2" customFormat="1" ht="24.15" customHeight="1">
      <c r="A381" s="38"/>
      <c r="B381" s="39"/>
      <c r="C381" s="219" t="s">
        <v>379</v>
      </c>
      <c r="D381" s="219" t="s">
        <v>120</v>
      </c>
      <c r="E381" s="220" t="s">
        <v>1106</v>
      </c>
      <c r="F381" s="221" t="s">
        <v>1107</v>
      </c>
      <c r="G381" s="222" t="s">
        <v>182</v>
      </c>
      <c r="H381" s="223">
        <v>39.151000000000003</v>
      </c>
      <c r="I381" s="224"/>
      <c r="J381" s="225">
        <f>ROUND(I381*H381,2)</f>
        <v>0</v>
      </c>
      <c r="K381" s="226"/>
      <c r="L381" s="44"/>
      <c r="M381" s="227" t="s">
        <v>1</v>
      </c>
      <c r="N381" s="228" t="s">
        <v>38</v>
      </c>
      <c r="O381" s="91"/>
      <c r="P381" s="229">
        <f>O381*H381</f>
        <v>0</v>
      </c>
      <c r="Q381" s="229">
        <v>0</v>
      </c>
      <c r="R381" s="229">
        <f>Q381*H381</f>
        <v>0</v>
      </c>
      <c r="S381" s="229">
        <v>0</v>
      </c>
      <c r="T381" s="230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31" t="s">
        <v>124</v>
      </c>
      <c r="AT381" s="231" t="s">
        <v>120</v>
      </c>
      <c r="AU381" s="231" t="s">
        <v>83</v>
      </c>
      <c r="AY381" s="17" t="s">
        <v>117</v>
      </c>
      <c r="BE381" s="232">
        <f>IF(N381="základní",J381,0)</f>
        <v>0</v>
      </c>
      <c r="BF381" s="232">
        <f>IF(N381="snížená",J381,0)</f>
        <v>0</v>
      </c>
      <c r="BG381" s="232">
        <f>IF(N381="zákl. přenesená",J381,0)</f>
        <v>0</v>
      </c>
      <c r="BH381" s="232">
        <f>IF(N381="sníž. přenesená",J381,0)</f>
        <v>0</v>
      </c>
      <c r="BI381" s="232">
        <f>IF(N381="nulová",J381,0)</f>
        <v>0</v>
      </c>
      <c r="BJ381" s="17" t="s">
        <v>81</v>
      </c>
      <c r="BK381" s="232">
        <f>ROUND(I381*H381,2)</f>
        <v>0</v>
      </c>
      <c r="BL381" s="17" t="s">
        <v>124</v>
      </c>
      <c r="BM381" s="231" t="s">
        <v>538</v>
      </c>
    </row>
    <row r="382" s="2" customFormat="1">
      <c r="A382" s="38"/>
      <c r="B382" s="39"/>
      <c r="C382" s="40"/>
      <c r="D382" s="233" t="s">
        <v>125</v>
      </c>
      <c r="E382" s="40"/>
      <c r="F382" s="234" t="s">
        <v>1107</v>
      </c>
      <c r="G382" s="40"/>
      <c r="H382" s="40"/>
      <c r="I382" s="235"/>
      <c r="J382" s="40"/>
      <c r="K382" s="40"/>
      <c r="L382" s="44"/>
      <c r="M382" s="236"/>
      <c r="N382" s="237"/>
      <c r="O382" s="91"/>
      <c r="P382" s="91"/>
      <c r="Q382" s="91"/>
      <c r="R382" s="91"/>
      <c r="S382" s="91"/>
      <c r="T382" s="92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T382" s="17" t="s">
        <v>125</v>
      </c>
      <c r="AU382" s="17" t="s">
        <v>83</v>
      </c>
    </row>
    <row r="383" s="13" customFormat="1">
      <c r="A383" s="13"/>
      <c r="B383" s="243"/>
      <c r="C383" s="244"/>
      <c r="D383" s="233" t="s">
        <v>174</v>
      </c>
      <c r="E383" s="245" t="s">
        <v>1</v>
      </c>
      <c r="F383" s="246" t="s">
        <v>340</v>
      </c>
      <c r="G383" s="244"/>
      <c r="H383" s="245" t="s">
        <v>1</v>
      </c>
      <c r="I383" s="247"/>
      <c r="J383" s="244"/>
      <c r="K383" s="244"/>
      <c r="L383" s="248"/>
      <c r="M383" s="249"/>
      <c r="N383" s="250"/>
      <c r="O383" s="250"/>
      <c r="P383" s="250"/>
      <c r="Q383" s="250"/>
      <c r="R383" s="250"/>
      <c r="S383" s="250"/>
      <c r="T383" s="251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52" t="s">
        <v>174</v>
      </c>
      <c r="AU383" s="252" t="s">
        <v>83</v>
      </c>
      <c r="AV383" s="13" t="s">
        <v>81</v>
      </c>
      <c r="AW383" s="13" t="s">
        <v>30</v>
      </c>
      <c r="AX383" s="13" t="s">
        <v>73</v>
      </c>
      <c r="AY383" s="252" t="s">
        <v>117</v>
      </c>
    </row>
    <row r="384" s="14" customFormat="1">
      <c r="A384" s="14"/>
      <c r="B384" s="253"/>
      <c r="C384" s="254"/>
      <c r="D384" s="233" t="s">
        <v>174</v>
      </c>
      <c r="E384" s="255" t="s">
        <v>1</v>
      </c>
      <c r="F384" s="256" t="s">
        <v>1108</v>
      </c>
      <c r="G384" s="254"/>
      <c r="H384" s="257">
        <v>12.805999999999999</v>
      </c>
      <c r="I384" s="258"/>
      <c r="J384" s="254"/>
      <c r="K384" s="254"/>
      <c r="L384" s="259"/>
      <c r="M384" s="260"/>
      <c r="N384" s="261"/>
      <c r="O384" s="261"/>
      <c r="P384" s="261"/>
      <c r="Q384" s="261"/>
      <c r="R384" s="261"/>
      <c r="S384" s="261"/>
      <c r="T384" s="262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63" t="s">
        <v>174</v>
      </c>
      <c r="AU384" s="263" t="s">
        <v>83</v>
      </c>
      <c r="AV384" s="14" t="s">
        <v>83</v>
      </c>
      <c r="AW384" s="14" t="s">
        <v>30</v>
      </c>
      <c r="AX384" s="14" t="s">
        <v>73</v>
      </c>
      <c r="AY384" s="263" t="s">
        <v>117</v>
      </c>
    </row>
    <row r="385" s="14" customFormat="1">
      <c r="A385" s="14"/>
      <c r="B385" s="253"/>
      <c r="C385" s="254"/>
      <c r="D385" s="233" t="s">
        <v>174</v>
      </c>
      <c r="E385" s="255" t="s">
        <v>1</v>
      </c>
      <c r="F385" s="256" t="s">
        <v>1109</v>
      </c>
      <c r="G385" s="254"/>
      <c r="H385" s="257">
        <v>13.163</v>
      </c>
      <c r="I385" s="258"/>
      <c r="J385" s="254"/>
      <c r="K385" s="254"/>
      <c r="L385" s="259"/>
      <c r="M385" s="260"/>
      <c r="N385" s="261"/>
      <c r="O385" s="261"/>
      <c r="P385" s="261"/>
      <c r="Q385" s="261"/>
      <c r="R385" s="261"/>
      <c r="S385" s="261"/>
      <c r="T385" s="262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63" t="s">
        <v>174</v>
      </c>
      <c r="AU385" s="263" t="s">
        <v>83</v>
      </c>
      <c r="AV385" s="14" t="s">
        <v>83</v>
      </c>
      <c r="AW385" s="14" t="s">
        <v>30</v>
      </c>
      <c r="AX385" s="14" t="s">
        <v>73</v>
      </c>
      <c r="AY385" s="263" t="s">
        <v>117</v>
      </c>
    </row>
    <row r="386" s="14" customFormat="1">
      <c r="A386" s="14"/>
      <c r="B386" s="253"/>
      <c r="C386" s="254"/>
      <c r="D386" s="233" t="s">
        <v>174</v>
      </c>
      <c r="E386" s="255" t="s">
        <v>1</v>
      </c>
      <c r="F386" s="256" t="s">
        <v>1110</v>
      </c>
      <c r="G386" s="254"/>
      <c r="H386" s="257">
        <v>15.756</v>
      </c>
      <c r="I386" s="258"/>
      <c r="J386" s="254"/>
      <c r="K386" s="254"/>
      <c r="L386" s="259"/>
      <c r="M386" s="260"/>
      <c r="N386" s="261"/>
      <c r="O386" s="261"/>
      <c r="P386" s="261"/>
      <c r="Q386" s="261"/>
      <c r="R386" s="261"/>
      <c r="S386" s="261"/>
      <c r="T386" s="262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63" t="s">
        <v>174</v>
      </c>
      <c r="AU386" s="263" t="s">
        <v>83</v>
      </c>
      <c r="AV386" s="14" t="s">
        <v>83</v>
      </c>
      <c r="AW386" s="14" t="s">
        <v>30</v>
      </c>
      <c r="AX386" s="14" t="s">
        <v>73</v>
      </c>
      <c r="AY386" s="263" t="s">
        <v>117</v>
      </c>
    </row>
    <row r="387" s="13" customFormat="1">
      <c r="A387" s="13"/>
      <c r="B387" s="243"/>
      <c r="C387" s="244"/>
      <c r="D387" s="233" t="s">
        <v>174</v>
      </c>
      <c r="E387" s="245" t="s">
        <v>1</v>
      </c>
      <c r="F387" s="246" t="s">
        <v>1111</v>
      </c>
      <c r="G387" s="244"/>
      <c r="H387" s="245" t="s">
        <v>1</v>
      </c>
      <c r="I387" s="247"/>
      <c r="J387" s="244"/>
      <c r="K387" s="244"/>
      <c r="L387" s="248"/>
      <c r="M387" s="249"/>
      <c r="N387" s="250"/>
      <c r="O387" s="250"/>
      <c r="P387" s="250"/>
      <c r="Q387" s="250"/>
      <c r="R387" s="250"/>
      <c r="S387" s="250"/>
      <c r="T387" s="251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52" t="s">
        <v>174</v>
      </c>
      <c r="AU387" s="252" t="s">
        <v>83</v>
      </c>
      <c r="AV387" s="13" t="s">
        <v>81</v>
      </c>
      <c r="AW387" s="13" t="s">
        <v>30</v>
      </c>
      <c r="AX387" s="13" t="s">
        <v>73</v>
      </c>
      <c r="AY387" s="252" t="s">
        <v>117</v>
      </c>
    </row>
    <row r="388" s="14" customFormat="1">
      <c r="A388" s="14"/>
      <c r="B388" s="253"/>
      <c r="C388" s="254"/>
      <c r="D388" s="233" t="s">
        <v>174</v>
      </c>
      <c r="E388" s="255" t="s">
        <v>1</v>
      </c>
      <c r="F388" s="256" t="s">
        <v>1112</v>
      </c>
      <c r="G388" s="254"/>
      <c r="H388" s="257">
        <v>-2.5739999999999998</v>
      </c>
      <c r="I388" s="258"/>
      <c r="J388" s="254"/>
      <c r="K388" s="254"/>
      <c r="L388" s="259"/>
      <c r="M388" s="260"/>
      <c r="N388" s="261"/>
      <c r="O388" s="261"/>
      <c r="P388" s="261"/>
      <c r="Q388" s="261"/>
      <c r="R388" s="261"/>
      <c r="S388" s="261"/>
      <c r="T388" s="262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63" t="s">
        <v>174</v>
      </c>
      <c r="AU388" s="263" t="s">
        <v>83</v>
      </c>
      <c r="AV388" s="14" t="s">
        <v>83</v>
      </c>
      <c r="AW388" s="14" t="s">
        <v>30</v>
      </c>
      <c r="AX388" s="14" t="s">
        <v>73</v>
      </c>
      <c r="AY388" s="263" t="s">
        <v>117</v>
      </c>
    </row>
    <row r="389" s="15" customFormat="1">
      <c r="A389" s="15"/>
      <c r="B389" s="264"/>
      <c r="C389" s="265"/>
      <c r="D389" s="233" t="s">
        <v>174</v>
      </c>
      <c r="E389" s="266" t="s">
        <v>1</v>
      </c>
      <c r="F389" s="267" t="s">
        <v>179</v>
      </c>
      <c r="G389" s="265"/>
      <c r="H389" s="268">
        <v>39.151000000000003</v>
      </c>
      <c r="I389" s="269"/>
      <c r="J389" s="265"/>
      <c r="K389" s="265"/>
      <c r="L389" s="270"/>
      <c r="M389" s="271"/>
      <c r="N389" s="272"/>
      <c r="O389" s="272"/>
      <c r="P389" s="272"/>
      <c r="Q389" s="272"/>
      <c r="R389" s="272"/>
      <c r="S389" s="272"/>
      <c r="T389" s="273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74" t="s">
        <v>174</v>
      </c>
      <c r="AU389" s="274" t="s">
        <v>83</v>
      </c>
      <c r="AV389" s="15" t="s">
        <v>124</v>
      </c>
      <c r="AW389" s="15" t="s">
        <v>30</v>
      </c>
      <c r="AX389" s="15" t="s">
        <v>81</v>
      </c>
      <c r="AY389" s="274" t="s">
        <v>117</v>
      </c>
    </row>
    <row r="390" s="2" customFormat="1" ht="14.4" customHeight="1">
      <c r="A390" s="38"/>
      <c r="B390" s="39"/>
      <c r="C390" s="219" t="s">
        <v>547</v>
      </c>
      <c r="D390" s="219" t="s">
        <v>120</v>
      </c>
      <c r="E390" s="220" t="s">
        <v>1113</v>
      </c>
      <c r="F390" s="221" t="s">
        <v>1114</v>
      </c>
      <c r="G390" s="222" t="s">
        <v>182</v>
      </c>
      <c r="H390" s="223">
        <v>31.428999999999998</v>
      </c>
      <c r="I390" s="224"/>
      <c r="J390" s="225">
        <f>ROUND(I390*H390,2)</f>
        <v>0</v>
      </c>
      <c r="K390" s="226"/>
      <c r="L390" s="44"/>
      <c r="M390" s="227" t="s">
        <v>1</v>
      </c>
      <c r="N390" s="228" t="s">
        <v>38</v>
      </c>
      <c r="O390" s="91"/>
      <c r="P390" s="229">
        <f>O390*H390</f>
        <v>0</v>
      </c>
      <c r="Q390" s="229">
        <v>0</v>
      </c>
      <c r="R390" s="229">
        <f>Q390*H390</f>
        <v>0</v>
      </c>
      <c r="S390" s="229">
        <v>0</v>
      </c>
      <c r="T390" s="230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31" t="s">
        <v>124</v>
      </c>
      <c r="AT390" s="231" t="s">
        <v>120</v>
      </c>
      <c r="AU390" s="231" t="s">
        <v>83</v>
      </c>
      <c r="AY390" s="17" t="s">
        <v>117</v>
      </c>
      <c r="BE390" s="232">
        <f>IF(N390="základní",J390,0)</f>
        <v>0</v>
      </c>
      <c r="BF390" s="232">
        <f>IF(N390="snížená",J390,0)</f>
        <v>0</v>
      </c>
      <c r="BG390" s="232">
        <f>IF(N390="zákl. přenesená",J390,0)</f>
        <v>0</v>
      </c>
      <c r="BH390" s="232">
        <f>IF(N390="sníž. přenesená",J390,0)</f>
        <v>0</v>
      </c>
      <c r="BI390" s="232">
        <f>IF(N390="nulová",J390,0)</f>
        <v>0</v>
      </c>
      <c r="BJ390" s="17" t="s">
        <v>81</v>
      </c>
      <c r="BK390" s="232">
        <f>ROUND(I390*H390,2)</f>
        <v>0</v>
      </c>
      <c r="BL390" s="17" t="s">
        <v>124</v>
      </c>
      <c r="BM390" s="231" t="s">
        <v>542</v>
      </c>
    </row>
    <row r="391" s="2" customFormat="1">
      <c r="A391" s="38"/>
      <c r="B391" s="39"/>
      <c r="C391" s="40"/>
      <c r="D391" s="233" t="s">
        <v>125</v>
      </c>
      <c r="E391" s="40"/>
      <c r="F391" s="234" t="s">
        <v>1114</v>
      </c>
      <c r="G391" s="40"/>
      <c r="H391" s="40"/>
      <c r="I391" s="235"/>
      <c r="J391" s="40"/>
      <c r="K391" s="40"/>
      <c r="L391" s="44"/>
      <c r="M391" s="236"/>
      <c r="N391" s="237"/>
      <c r="O391" s="91"/>
      <c r="P391" s="91"/>
      <c r="Q391" s="91"/>
      <c r="R391" s="91"/>
      <c r="S391" s="91"/>
      <c r="T391" s="92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T391" s="17" t="s">
        <v>125</v>
      </c>
      <c r="AU391" s="17" t="s">
        <v>83</v>
      </c>
    </row>
    <row r="392" s="2" customFormat="1" ht="24.15" customHeight="1">
      <c r="A392" s="38"/>
      <c r="B392" s="39"/>
      <c r="C392" s="275" t="s">
        <v>384</v>
      </c>
      <c r="D392" s="275" t="s">
        <v>208</v>
      </c>
      <c r="E392" s="276" t="s">
        <v>1115</v>
      </c>
      <c r="F392" s="277" t="s">
        <v>1116</v>
      </c>
      <c r="G392" s="278" t="s">
        <v>182</v>
      </c>
      <c r="H392" s="279">
        <v>43.066000000000002</v>
      </c>
      <c r="I392" s="280"/>
      <c r="J392" s="281">
        <f>ROUND(I392*H392,2)</f>
        <v>0</v>
      </c>
      <c r="K392" s="282"/>
      <c r="L392" s="283"/>
      <c r="M392" s="284" t="s">
        <v>1</v>
      </c>
      <c r="N392" s="285" t="s">
        <v>38</v>
      </c>
      <c r="O392" s="91"/>
      <c r="P392" s="229">
        <f>O392*H392</f>
        <v>0</v>
      </c>
      <c r="Q392" s="229">
        <v>0</v>
      </c>
      <c r="R392" s="229">
        <f>Q392*H392</f>
        <v>0</v>
      </c>
      <c r="S392" s="229">
        <v>0</v>
      </c>
      <c r="T392" s="230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31" t="s">
        <v>136</v>
      </c>
      <c r="AT392" s="231" t="s">
        <v>208</v>
      </c>
      <c r="AU392" s="231" t="s">
        <v>83</v>
      </c>
      <c r="AY392" s="17" t="s">
        <v>117</v>
      </c>
      <c r="BE392" s="232">
        <f>IF(N392="základní",J392,0)</f>
        <v>0</v>
      </c>
      <c r="BF392" s="232">
        <f>IF(N392="snížená",J392,0)</f>
        <v>0</v>
      </c>
      <c r="BG392" s="232">
        <f>IF(N392="zákl. přenesená",J392,0)</f>
        <v>0</v>
      </c>
      <c r="BH392" s="232">
        <f>IF(N392="sníž. přenesená",J392,0)</f>
        <v>0</v>
      </c>
      <c r="BI392" s="232">
        <f>IF(N392="nulová",J392,0)</f>
        <v>0</v>
      </c>
      <c r="BJ392" s="17" t="s">
        <v>81</v>
      </c>
      <c r="BK392" s="232">
        <f>ROUND(I392*H392,2)</f>
        <v>0</v>
      </c>
      <c r="BL392" s="17" t="s">
        <v>124</v>
      </c>
      <c r="BM392" s="231" t="s">
        <v>545</v>
      </c>
    </row>
    <row r="393" s="2" customFormat="1">
      <c r="A393" s="38"/>
      <c r="B393" s="39"/>
      <c r="C393" s="40"/>
      <c r="D393" s="233" t="s">
        <v>125</v>
      </c>
      <c r="E393" s="40"/>
      <c r="F393" s="234" t="s">
        <v>1116</v>
      </c>
      <c r="G393" s="40"/>
      <c r="H393" s="40"/>
      <c r="I393" s="235"/>
      <c r="J393" s="40"/>
      <c r="K393" s="40"/>
      <c r="L393" s="44"/>
      <c r="M393" s="236"/>
      <c r="N393" s="237"/>
      <c r="O393" s="91"/>
      <c r="P393" s="91"/>
      <c r="Q393" s="91"/>
      <c r="R393" s="91"/>
      <c r="S393" s="91"/>
      <c r="T393" s="92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T393" s="17" t="s">
        <v>125</v>
      </c>
      <c r="AU393" s="17" t="s">
        <v>83</v>
      </c>
    </row>
    <row r="394" s="13" customFormat="1">
      <c r="A394" s="13"/>
      <c r="B394" s="243"/>
      <c r="C394" s="244"/>
      <c r="D394" s="233" t="s">
        <v>174</v>
      </c>
      <c r="E394" s="245" t="s">
        <v>1</v>
      </c>
      <c r="F394" s="246" t="s">
        <v>340</v>
      </c>
      <c r="G394" s="244"/>
      <c r="H394" s="245" t="s">
        <v>1</v>
      </c>
      <c r="I394" s="247"/>
      <c r="J394" s="244"/>
      <c r="K394" s="244"/>
      <c r="L394" s="248"/>
      <c r="M394" s="249"/>
      <c r="N394" s="250"/>
      <c r="O394" s="250"/>
      <c r="P394" s="250"/>
      <c r="Q394" s="250"/>
      <c r="R394" s="250"/>
      <c r="S394" s="250"/>
      <c r="T394" s="251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52" t="s">
        <v>174</v>
      </c>
      <c r="AU394" s="252" t="s">
        <v>83</v>
      </c>
      <c r="AV394" s="13" t="s">
        <v>81</v>
      </c>
      <c r="AW394" s="13" t="s">
        <v>30</v>
      </c>
      <c r="AX394" s="13" t="s">
        <v>73</v>
      </c>
      <c r="AY394" s="252" t="s">
        <v>117</v>
      </c>
    </row>
    <row r="395" s="14" customFormat="1">
      <c r="A395" s="14"/>
      <c r="B395" s="253"/>
      <c r="C395" s="254"/>
      <c r="D395" s="233" t="s">
        <v>174</v>
      </c>
      <c r="E395" s="255" t="s">
        <v>1</v>
      </c>
      <c r="F395" s="256" t="s">
        <v>1117</v>
      </c>
      <c r="G395" s="254"/>
      <c r="H395" s="257">
        <v>43.066000000000002</v>
      </c>
      <c r="I395" s="258"/>
      <c r="J395" s="254"/>
      <c r="K395" s="254"/>
      <c r="L395" s="259"/>
      <c r="M395" s="260"/>
      <c r="N395" s="261"/>
      <c r="O395" s="261"/>
      <c r="P395" s="261"/>
      <c r="Q395" s="261"/>
      <c r="R395" s="261"/>
      <c r="S395" s="261"/>
      <c r="T395" s="262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63" t="s">
        <v>174</v>
      </c>
      <c r="AU395" s="263" t="s">
        <v>83</v>
      </c>
      <c r="AV395" s="14" t="s">
        <v>83</v>
      </c>
      <c r="AW395" s="14" t="s">
        <v>30</v>
      </c>
      <c r="AX395" s="14" t="s">
        <v>73</v>
      </c>
      <c r="AY395" s="263" t="s">
        <v>117</v>
      </c>
    </row>
    <row r="396" s="15" customFormat="1">
      <c r="A396" s="15"/>
      <c r="B396" s="264"/>
      <c r="C396" s="265"/>
      <c r="D396" s="233" t="s">
        <v>174</v>
      </c>
      <c r="E396" s="266" t="s">
        <v>1</v>
      </c>
      <c r="F396" s="267" t="s">
        <v>179</v>
      </c>
      <c r="G396" s="265"/>
      <c r="H396" s="268">
        <v>43.066000000000002</v>
      </c>
      <c r="I396" s="269"/>
      <c r="J396" s="265"/>
      <c r="K396" s="265"/>
      <c r="L396" s="270"/>
      <c r="M396" s="271"/>
      <c r="N396" s="272"/>
      <c r="O396" s="272"/>
      <c r="P396" s="272"/>
      <c r="Q396" s="272"/>
      <c r="R396" s="272"/>
      <c r="S396" s="272"/>
      <c r="T396" s="273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74" t="s">
        <v>174</v>
      </c>
      <c r="AU396" s="274" t="s">
        <v>83</v>
      </c>
      <c r="AV396" s="15" t="s">
        <v>124</v>
      </c>
      <c r="AW396" s="15" t="s">
        <v>30</v>
      </c>
      <c r="AX396" s="15" t="s">
        <v>81</v>
      </c>
      <c r="AY396" s="274" t="s">
        <v>117</v>
      </c>
    </row>
    <row r="397" s="2" customFormat="1" ht="24.15" customHeight="1">
      <c r="A397" s="38"/>
      <c r="B397" s="39"/>
      <c r="C397" s="219" t="s">
        <v>560</v>
      </c>
      <c r="D397" s="219" t="s">
        <v>120</v>
      </c>
      <c r="E397" s="220" t="s">
        <v>1118</v>
      </c>
      <c r="F397" s="221" t="s">
        <v>1119</v>
      </c>
      <c r="G397" s="222" t="s">
        <v>182</v>
      </c>
      <c r="H397" s="223">
        <v>2.5739999999999998</v>
      </c>
      <c r="I397" s="224"/>
      <c r="J397" s="225">
        <f>ROUND(I397*H397,2)</f>
        <v>0</v>
      </c>
      <c r="K397" s="226"/>
      <c r="L397" s="44"/>
      <c r="M397" s="227" t="s">
        <v>1</v>
      </c>
      <c r="N397" s="228" t="s">
        <v>38</v>
      </c>
      <c r="O397" s="91"/>
      <c r="P397" s="229">
        <f>O397*H397</f>
        <v>0</v>
      </c>
      <c r="Q397" s="229">
        <v>0</v>
      </c>
      <c r="R397" s="229">
        <f>Q397*H397</f>
        <v>0</v>
      </c>
      <c r="S397" s="229">
        <v>0</v>
      </c>
      <c r="T397" s="230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31" t="s">
        <v>124</v>
      </c>
      <c r="AT397" s="231" t="s">
        <v>120</v>
      </c>
      <c r="AU397" s="231" t="s">
        <v>83</v>
      </c>
      <c r="AY397" s="17" t="s">
        <v>117</v>
      </c>
      <c r="BE397" s="232">
        <f>IF(N397="základní",J397,0)</f>
        <v>0</v>
      </c>
      <c r="BF397" s="232">
        <f>IF(N397="snížená",J397,0)</f>
        <v>0</v>
      </c>
      <c r="BG397" s="232">
        <f>IF(N397="zákl. přenesená",J397,0)</f>
        <v>0</v>
      </c>
      <c r="BH397" s="232">
        <f>IF(N397="sníž. přenesená",J397,0)</f>
        <v>0</v>
      </c>
      <c r="BI397" s="232">
        <f>IF(N397="nulová",J397,0)</f>
        <v>0</v>
      </c>
      <c r="BJ397" s="17" t="s">
        <v>81</v>
      </c>
      <c r="BK397" s="232">
        <f>ROUND(I397*H397,2)</f>
        <v>0</v>
      </c>
      <c r="BL397" s="17" t="s">
        <v>124</v>
      </c>
      <c r="BM397" s="231" t="s">
        <v>550</v>
      </c>
    </row>
    <row r="398" s="2" customFormat="1">
      <c r="A398" s="38"/>
      <c r="B398" s="39"/>
      <c r="C398" s="40"/>
      <c r="D398" s="233" t="s">
        <v>125</v>
      </c>
      <c r="E398" s="40"/>
      <c r="F398" s="234" t="s">
        <v>1120</v>
      </c>
      <c r="G398" s="40"/>
      <c r="H398" s="40"/>
      <c r="I398" s="235"/>
      <c r="J398" s="40"/>
      <c r="K398" s="40"/>
      <c r="L398" s="44"/>
      <c r="M398" s="236"/>
      <c r="N398" s="237"/>
      <c r="O398" s="91"/>
      <c r="P398" s="91"/>
      <c r="Q398" s="91"/>
      <c r="R398" s="91"/>
      <c r="S398" s="91"/>
      <c r="T398" s="92"/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T398" s="17" t="s">
        <v>125</v>
      </c>
      <c r="AU398" s="17" t="s">
        <v>83</v>
      </c>
    </row>
    <row r="399" s="14" customFormat="1">
      <c r="A399" s="14"/>
      <c r="B399" s="253"/>
      <c r="C399" s="254"/>
      <c r="D399" s="233" t="s">
        <v>174</v>
      </c>
      <c r="E399" s="255" t="s">
        <v>1</v>
      </c>
      <c r="F399" s="256" t="s">
        <v>1121</v>
      </c>
      <c r="G399" s="254"/>
      <c r="H399" s="257">
        <v>1.05</v>
      </c>
      <c r="I399" s="258"/>
      <c r="J399" s="254"/>
      <c r="K399" s="254"/>
      <c r="L399" s="259"/>
      <c r="M399" s="260"/>
      <c r="N399" s="261"/>
      <c r="O399" s="261"/>
      <c r="P399" s="261"/>
      <c r="Q399" s="261"/>
      <c r="R399" s="261"/>
      <c r="S399" s="261"/>
      <c r="T399" s="262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63" t="s">
        <v>174</v>
      </c>
      <c r="AU399" s="263" t="s">
        <v>83</v>
      </c>
      <c r="AV399" s="14" t="s">
        <v>83</v>
      </c>
      <c r="AW399" s="14" t="s">
        <v>30</v>
      </c>
      <c r="AX399" s="14" t="s">
        <v>73</v>
      </c>
      <c r="AY399" s="263" t="s">
        <v>117</v>
      </c>
    </row>
    <row r="400" s="14" customFormat="1">
      <c r="A400" s="14"/>
      <c r="B400" s="253"/>
      <c r="C400" s="254"/>
      <c r="D400" s="233" t="s">
        <v>174</v>
      </c>
      <c r="E400" s="255" t="s">
        <v>1</v>
      </c>
      <c r="F400" s="256" t="s">
        <v>1122</v>
      </c>
      <c r="G400" s="254"/>
      <c r="H400" s="257">
        <v>0.90000000000000002</v>
      </c>
      <c r="I400" s="258"/>
      <c r="J400" s="254"/>
      <c r="K400" s="254"/>
      <c r="L400" s="259"/>
      <c r="M400" s="260"/>
      <c r="N400" s="261"/>
      <c r="O400" s="261"/>
      <c r="P400" s="261"/>
      <c r="Q400" s="261"/>
      <c r="R400" s="261"/>
      <c r="S400" s="261"/>
      <c r="T400" s="262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63" t="s">
        <v>174</v>
      </c>
      <c r="AU400" s="263" t="s">
        <v>83</v>
      </c>
      <c r="AV400" s="14" t="s">
        <v>83</v>
      </c>
      <c r="AW400" s="14" t="s">
        <v>30</v>
      </c>
      <c r="AX400" s="14" t="s">
        <v>73</v>
      </c>
      <c r="AY400" s="263" t="s">
        <v>117</v>
      </c>
    </row>
    <row r="401" s="14" customFormat="1">
      <c r="A401" s="14"/>
      <c r="B401" s="253"/>
      <c r="C401" s="254"/>
      <c r="D401" s="233" t="s">
        <v>174</v>
      </c>
      <c r="E401" s="255" t="s">
        <v>1</v>
      </c>
      <c r="F401" s="256" t="s">
        <v>1123</v>
      </c>
      <c r="G401" s="254"/>
      <c r="H401" s="257">
        <v>0.624</v>
      </c>
      <c r="I401" s="258"/>
      <c r="J401" s="254"/>
      <c r="K401" s="254"/>
      <c r="L401" s="259"/>
      <c r="M401" s="260"/>
      <c r="N401" s="261"/>
      <c r="O401" s="261"/>
      <c r="P401" s="261"/>
      <c r="Q401" s="261"/>
      <c r="R401" s="261"/>
      <c r="S401" s="261"/>
      <c r="T401" s="262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63" t="s">
        <v>174</v>
      </c>
      <c r="AU401" s="263" t="s">
        <v>83</v>
      </c>
      <c r="AV401" s="14" t="s">
        <v>83</v>
      </c>
      <c r="AW401" s="14" t="s">
        <v>30</v>
      </c>
      <c r="AX401" s="14" t="s">
        <v>73</v>
      </c>
      <c r="AY401" s="263" t="s">
        <v>117</v>
      </c>
    </row>
    <row r="402" s="15" customFormat="1">
      <c r="A402" s="15"/>
      <c r="B402" s="264"/>
      <c r="C402" s="265"/>
      <c r="D402" s="233" t="s">
        <v>174</v>
      </c>
      <c r="E402" s="266" t="s">
        <v>1</v>
      </c>
      <c r="F402" s="267" t="s">
        <v>179</v>
      </c>
      <c r="G402" s="265"/>
      <c r="H402" s="268">
        <v>2.5740000000000003</v>
      </c>
      <c r="I402" s="269"/>
      <c r="J402" s="265"/>
      <c r="K402" s="265"/>
      <c r="L402" s="270"/>
      <c r="M402" s="271"/>
      <c r="N402" s="272"/>
      <c r="O402" s="272"/>
      <c r="P402" s="272"/>
      <c r="Q402" s="272"/>
      <c r="R402" s="272"/>
      <c r="S402" s="272"/>
      <c r="T402" s="273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74" t="s">
        <v>174</v>
      </c>
      <c r="AU402" s="274" t="s">
        <v>83</v>
      </c>
      <c r="AV402" s="15" t="s">
        <v>124</v>
      </c>
      <c r="AW402" s="15" t="s">
        <v>30</v>
      </c>
      <c r="AX402" s="15" t="s">
        <v>81</v>
      </c>
      <c r="AY402" s="274" t="s">
        <v>117</v>
      </c>
    </row>
    <row r="403" s="2" customFormat="1" ht="24.15" customHeight="1">
      <c r="A403" s="38"/>
      <c r="B403" s="39"/>
      <c r="C403" s="275" t="s">
        <v>389</v>
      </c>
      <c r="D403" s="275" t="s">
        <v>208</v>
      </c>
      <c r="E403" s="276" t="s">
        <v>1124</v>
      </c>
      <c r="F403" s="277" t="s">
        <v>1125</v>
      </c>
      <c r="G403" s="278" t="s">
        <v>182</v>
      </c>
      <c r="H403" s="279">
        <v>2.831</v>
      </c>
      <c r="I403" s="280"/>
      <c r="J403" s="281">
        <f>ROUND(I403*H403,2)</f>
        <v>0</v>
      </c>
      <c r="K403" s="282"/>
      <c r="L403" s="283"/>
      <c r="M403" s="284" t="s">
        <v>1</v>
      </c>
      <c r="N403" s="285" t="s">
        <v>38</v>
      </c>
      <c r="O403" s="91"/>
      <c r="P403" s="229">
        <f>O403*H403</f>
        <v>0</v>
      </c>
      <c r="Q403" s="229">
        <v>0</v>
      </c>
      <c r="R403" s="229">
        <f>Q403*H403</f>
        <v>0</v>
      </c>
      <c r="S403" s="229">
        <v>0</v>
      </c>
      <c r="T403" s="230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31" t="s">
        <v>136</v>
      </c>
      <c r="AT403" s="231" t="s">
        <v>208</v>
      </c>
      <c r="AU403" s="231" t="s">
        <v>83</v>
      </c>
      <c r="AY403" s="17" t="s">
        <v>117</v>
      </c>
      <c r="BE403" s="232">
        <f>IF(N403="základní",J403,0)</f>
        <v>0</v>
      </c>
      <c r="BF403" s="232">
        <f>IF(N403="snížená",J403,0)</f>
        <v>0</v>
      </c>
      <c r="BG403" s="232">
        <f>IF(N403="zákl. přenesená",J403,0)</f>
        <v>0</v>
      </c>
      <c r="BH403" s="232">
        <f>IF(N403="sníž. přenesená",J403,0)</f>
        <v>0</v>
      </c>
      <c r="BI403" s="232">
        <f>IF(N403="nulová",J403,0)</f>
        <v>0</v>
      </c>
      <c r="BJ403" s="17" t="s">
        <v>81</v>
      </c>
      <c r="BK403" s="232">
        <f>ROUND(I403*H403,2)</f>
        <v>0</v>
      </c>
      <c r="BL403" s="17" t="s">
        <v>124</v>
      </c>
      <c r="BM403" s="231" t="s">
        <v>553</v>
      </c>
    </row>
    <row r="404" s="2" customFormat="1">
      <c r="A404" s="38"/>
      <c r="B404" s="39"/>
      <c r="C404" s="40"/>
      <c r="D404" s="233" t="s">
        <v>125</v>
      </c>
      <c r="E404" s="40"/>
      <c r="F404" s="234" t="s">
        <v>1125</v>
      </c>
      <c r="G404" s="40"/>
      <c r="H404" s="40"/>
      <c r="I404" s="235"/>
      <c r="J404" s="40"/>
      <c r="K404" s="40"/>
      <c r="L404" s="44"/>
      <c r="M404" s="236"/>
      <c r="N404" s="237"/>
      <c r="O404" s="91"/>
      <c r="P404" s="91"/>
      <c r="Q404" s="91"/>
      <c r="R404" s="91"/>
      <c r="S404" s="91"/>
      <c r="T404" s="92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T404" s="17" t="s">
        <v>125</v>
      </c>
      <c r="AU404" s="17" t="s">
        <v>83</v>
      </c>
    </row>
    <row r="405" s="14" customFormat="1">
      <c r="A405" s="14"/>
      <c r="B405" s="253"/>
      <c r="C405" s="254"/>
      <c r="D405" s="233" t="s">
        <v>174</v>
      </c>
      <c r="E405" s="255" t="s">
        <v>1</v>
      </c>
      <c r="F405" s="256" t="s">
        <v>1126</v>
      </c>
      <c r="G405" s="254"/>
      <c r="H405" s="257">
        <v>2.831</v>
      </c>
      <c r="I405" s="258"/>
      <c r="J405" s="254"/>
      <c r="K405" s="254"/>
      <c r="L405" s="259"/>
      <c r="M405" s="260"/>
      <c r="N405" s="261"/>
      <c r="O405" s="261"/>
      <c r="P405" s="261"/>
      <c r="Q405" s="261"/>
      <c r="R405" s="261"/>
      <c r="S405" s="261"/>
      <c r="T405" s="262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63" t="s">
        <v>174</v>
      </c>
      <c r="AU405" s="263" t="s">
        <v>83</v>
      </c>
      <c r="AV405" s="14" t="s">
        <v>83</v>
      </c>
      <c r="AW405" s="14" t="s">
        <v>30</v>
      </c>
      <c r="AX405" s="14" t="s">
        <v>73</v>
      </c>
      <c r="AY405" s="263" t="s">
        <v>117</v>
      </c>
    </row>
    <row r="406" s="15" customFormat="1">
      <c r="A406" s="15"/>
      <c r="B406" s="264"/>
      <c r="C406" s="265"/>
      <c r="D406" s="233" t="s">
        <v>174</v>
      </c>
      <c r="E406" s="266" t="s">
        <v>1</v>
      </c>
      <c r="F406" s="267" t="s">
        <v>179</v>
      </c>
      <c r="G406" s="265"/>
      <c r="H406" s="268">
        <v>2.831</v>
      </c>
      <c r="I406" s="269"/>
      <c r="J406" s="265"/>
      <c r="K406" s="265"/>
      <c r="L406" s="270"/>
      <c r="M406" s="271"/>
      <c r="N406" s="272"/>
      <c r="O406" s="272"/>
      <c r="P406" s="272"/>
      <c r="Q406" s="272"/>
      <c r="R406" s="272"/>
      <c r="S406" s="272"/>
      <c r="T406" s="273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74" t="s">
        <v>174</v>
      </c>
      <c r="AU406" s="274" t="s">
        <v>83</v>
      </c>
      <c r="AV406" s="15" t="s">
        <v>124</v>
      </c>
      <c r="AW406" s="15" t="s">
        <v>30</v>
      </c>
      <c r="AX406" s="15" t="s">
        <v>81</v>
      </c>
      <c r="AY406" s="274" t="s">
        <v>117</v>
      </c>
    </row>
    <row r="407" s="2" customFormat="1" ht="24.15" customHeight="1">
      <c r="A407" s="38"/>
      <c r="B407" s="39"/>
      <c r="C407" s="219" t="s">
        <v>73</v>
      </c>
      <c r="D407" s="219" t="s">
        <v>120</v>
      </c>
      <c r="E407" s="220" t="s">
        <v>1127</v>
      </c>
      <c r="F407" s="221" t="s">
        <v>1128</v>
      </c>
      <c r="G407" s="222" t="s">
        <v>265</v>
      </c>
      <c r="H407" s="223">
        <v>1</v>
      </c>
      <c r="I407" s="224"/>
      <c r="J407" s="225">
        <f>ROUND(I407*H407,2)</f>
        <v>0</v>
      </c>
      <c r="K407" s="226"/>
      <c r="L407" s="44"/>
      <c r="M407" s="227" t="s">
        <v>1</v>
      </c>
      <c r="N407" s="228" t="s">
        <v>38</v>
      </c>
      <c r="O407" s="91"/>
      <c r="P407" s="229">
        <f>O407*H407</f>
        <v>0</v>
      </c>
      <c r="Q407" s="229">
        <v>0</v>
      </c>
      <c r="R407" s="229">
        <f>Q407*H407</f>
        <v>0</v>
      </c>
      <c r="S407" s="229">
        <v>0</v>
      </c>
      <c r="T407" s="230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31" t="s">
        <v>124</v>
      </c>
      <c r="AT407" s="231" t="s">
        <v>120</v>
      </c>
      <c r="AU407" s="231" t="s">
        <v>83</v>
      </c>
      <c r="AY407" s="17" t="s">
        <v>117</v>
      </c>
      <c r="BE407" s="232">
        <f>IF(N407="základní",J407,0)</f>
        <v>0</v>
      </c>
      <c r="BF407" s="232">
        <f>IF(N407="snížená",J407,0)</f>
        <v>0</v>
      </c>
      <c r="BG407" s="232">
        <f>IF(N407="zákl. přenesená",J407,0)</f>
        <v>0</v>
      </c>
      <c r="BH407" s="232">
        <f>IF(N407="sníž. přenesená",J407,0)</f>
        <v>0</v>
      </c>
      <c r="BI407" s="232">
        <f>IF(N407="nulová",J407,0)</f>
        <v>0</v>
      </c>
      <c r="BJ407" s="17" t="s">
        <v>81</v>
      </c>
      <c r="BK407" s="232">
        <f>ROUND(I407*H407,2)</f>
        <v>0</v>
      </c>
      <c r="BL407" s="17" t="s">
        <v>124</v>
      </c>
      <c r="BM407" s="231" t="s">
        <v>563</v>
      </c>
    </row>
    <row r="408" s="2" customFormat="1">
      <c r="A408" s="38"/>
      <c r="B408" s="39"/>
      <c r="C408" s="40"/>
      <c r="D408" s="233" t="s">
        <v>125</v>
      </c>
      <c r="E408" s="40"/>
      <c r="F408" s="234" t="s">
        <v>1128</v>
      </c>
      <c r="G408" s="40"/>
      <c r="H408" s="40"/>
      <c r="I408" s="235"/>
      <c r="J408" s="40"/>
      <c r="K408" s="40"/>
      <c r="L408" s="44"/>
      <c r="M408" s="236"/>
      <c r="N408" s="237"/>
      <c r="O408" s="91"/>
      <c r="P408" s="91"/>
      <c r="Q408" s="91"/>
      <c r="R408" s="91"/>
      <c r="S408" s="91"/>
      <c r="T408" s="92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T408" s="17" t="s">
        <v>125</v>
      </c>
      <c r="AU408" s="17" t="s">
        <v>83</v>
      </c>
    </row>
    <row r="409" s="2" customFormat="1" ht="24.15" customHeight="1">
      <c r="A409" s="38"/>
      <c r="B409" s="39"/>
      <c r="C409" s="219" t="s">
        <v>574</v>
      </c>
      <c r="D409" s="219" t="s">
        <v>120</v>
      </c>
      <c r="E409" s="220" t="s">
        <v>1129</v>
      </c>
      <c r="F409" s="221" t="s">
        <v>1130</v>
      </c>
      <c r="G409" s="222" t="s">
        <v>144</v>
      </c>
      <c r="H409" s="238"/>
      <c r="I409" s="224"/>
      <c r="J409" s="225">
        <f>ROUND(I409*H409,2)</f>
        <v>0</v>
      </c>
      <c r="K409" s="226"/>
      <c r="L409" s="44"/>
      <c r="M409" s="227" t="s">
        <v>1</v>
      </c>
      <c r="N409" s="228" t="s">
        <v>38</v>
      </c>
      <c r="O409" s="91"/>
      <c r="P409" s="229">
        <f>O409*H409</f>
        <v>0</v>
      </c>
      <c r="Q409" s="229">
        <v>0</v>
      </c>
      <c r="R409" s="229">
        <f>Q409*H409</f>
        <v>0</v>
      </c>
      <c r="S409" s="229">
        <v>0</v>
      </c>
      <c r="T409" s="230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31" t="s">
        <v>124</v>
      </c>
      <c r="AT409" s="231" t="s">
        <v>120</v>
      </c>
      <c r="AU409" s="231" t="s">
        <v>83</v>
      </c>
      <c r="AY409" s="17" t="s">
        <v>117</v>
      </c>
      <c r="BE409" s="232">
        <f>IF(N409="základní",J409,0)</f>
        <v>0</v>
      </c>
      <c r="BF409" s="232">
        <f>IF(N409="snížená",J409,0)</f>
        <v>0</v>
      </c>
      <c r="BG409" s="232">
        <f>IF(N409="zákl. přenesená",J409,0)</f>
        <v>0</v>
      </c>
      <c r="BH409" s="232">
        <f>IF(N409="sníž. přenesená",J409,0)</f>
        <v>0</v>
      </c>
      <c r="BI409" s="232">
        <f>IF(N409="nulová",J409,0)</f>
        <v>0</v>
      </c>
      <c r="BJ409" s="17" t="s">
        <v>81</v>
      </c>
      <c r="BK409" s="232">
        <f>ROUND(I409*H409,2)</f>
        <v>0</v>
      </c>
      <c r="BL409" s="17" t="s">
        <v>124</v>
      </c>
      <c r="BM409" s="231" t="s">
        <v>572</v>
      </c>
    </row>
    <row r="410" s="2" customFormat="1">
      <c r="A410" s="38"/>
      <c r="B410" s="39"/>
      <c r="C410" s="40"/>
      <c r="D410" s="233" t="s">
        <v>125</v>
      </c>
      <c r="E410" s="40"/>
      <c r="F410" s="234" t="s">
        <v>1130</v>
      </c>
      <c r="G410" s="40"/>
      <c r="H410" s="40"/>
      <c r="I410" s="235"/>
      <c r="J410" s="40"/>
      <c r="K410" s="40"/>
      <c r="L410" s="44"/>
      <c r="M410" s="236"/>
      <c r="N410" s="237"/>
      <c r="O410" s="91"/>
      <c r="P410" s="91"/>
      <c r="Q410" s="91"/>
      <c r="R410" s="91"/>
      <c r="S410" s="91"/>
      <c r="T410" s="92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T410" s="17" t="s">
        <v>125</v>
      </c>
      <c r="AU410" s="17" t="s">
        <v>83</v>
      </c>
    </row>
    <row r="411" s="12" customFormat="1" ht="22.8" customHeight="1">
      <c r="A411" s="12"/>
      <c r="B411" s="203"/>
      <c r="C411" s="204"/>
      <c r="D411" s="205" t="s">
        <v>72</v>
      </c>
      <c r="E411" s="217" t="s">
        <v>118</v>
      </c>
      <c r="F411" s="217" t="s">
        <v>879</v>
      </c>
      <c r="G411" s="204"/>
      <c r="H411" s="204"/>
      <c r="I411" s="207"/>
      <c r="J411" s="218">
        <f>BK411</f>
        <v>0</v>
      </c>
      <c r="K411" s="204"/>
      <c r="L411" s="209"/>
      <c r="M411" s="210"/>
      <c r="N411" s="211"/>
      <c r="O411" s="211"/>
      <c r="P411" s="212">
        <f>SUM(P412:P445)</f>
        <v>0</v>
      </c>
      <c r="Q411" s="211"/>
      <c r="R411" s="212">
        <f>SUM(R412:R445)</f>
        <v>0</v>
      </c>
      <c r="S411" s="211"/>
      <c r="T411" s="213">
        <f>SUM(T412:T445)</f>
        <v>0</v>
      </c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R411" s="214" t="s">
        <v>81</v>
      </c>
      <c r="AT411" s="215" t="s">
        <v>72</v>
      </c>
      <c r="AU411" s="215" t="s">
        <v>81</v>
      </c>
      <c r="AY411" s="214" t="s">
        <v>117</v>
      </c>
      <c r="BK411" s="216">
        <f>SUM(BK412:BK445)</f>
        <v>0</v>
      </c>
    </row>
    <row r="412" s="2" customFormat="1" ht="24.15" customHeight="1">
      <c r="A412" s="38"/>
      <c r="B412" s="39"/>
      <c r="C412" s="219" t="s">
        <v>395</v>
      </c>
      <c r="D412" s="219" t="s">
        <v>120</v>
      </c>
      <c r="E412" s="220" t="s">
        <v>915</v>
      </c>
      <c r="F412" s="221" t="s">
        <v>916</v>
      </c>
      <c r="G412" s="222" t="s">
        <v>182</v>
      </c>
      <c r="H412" s="223">
        <v>334.459</v>
      </c>
      <c r="I412" s="224"/>
      <c r="J412" s="225">
        <f>ROUND(I412*H412,2)</f>
        <v>0</v>
      </c>
      <c r="K412" s="226"/>
      <c r="L412" s="44"/>
      <c r="M412" s="227" t="s">
        <v>1</v>
      </c>
      <c r="N412" s="228" t="s">
        <v>38</v>
      </c>
      <c r="O412" s="91"/>
      <c r="P412" s="229">
        <f>O412*H412</f>
        <v>0</v>
      </c>
      <c r="Q412" s="229">
        <v>0</v>
      </c>
      <c r="R412" s="229">
        <f>Q412*H412</f>
        <v>0</v>
      </c>
      <c r="S412" s="229">
        <v>0</v>
      </c>
      <c r="T412" s="230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31" t="s">
        <v>124</v>
      </c>
      <c r="AT412" s="231" t="s">
        <v>120</v>
      </c>
      <c r="AU412" s="231" t="s">
        <v>83</v>
      </c>
      <c r="AY412" s="17" t="s">
        <v>117</v>
      </c>
      <c r="BE412" s="232">
        <f>IF(N412="základní",J412,0)</f>
        <v>0</v>
      </c>
      <c r="BF412" s="232">
        <f>IF(N412="snížená",J412,0)</f>
        <v>0</v>
      </c>
      <c r="BG412" s="232">
        <f>IF(N412="zákl. přenesená",J412,0)</f>
        <v>0</v>
      </c>
      <c r="BH412" s="232">
        <f>IF(N412="sníž. přenesená",J412,0)</f>
        <v>0</v>
      </c>
      <c r="BI412" s="232">
        <f>IF(N412="nulová",J412,0)</f>
        <v>0</v>
      </c>
      <c r="BJ412" s="17" t="s">
        <v>81</v>
      </c>
      <c r="BK412" s="232">
        <f>ROUND(I412*H412,2)</f>
        <v>0</v>
      </c>
      <c r="BL412" s="17" t="s">
        <v>124</v>
      </c>
      <c r="BM412" s="231" t="s">
        <v>577</v>
      </c>
    </row>
    <row r="413" s="2" customFormat="1">
      <c r="A413" s="38"/>
      <c r="B413" s="39"/>
      <c r="C413" s="40"/>
      <c r="D413" s="233" t="s">
        <v>125</v>
      </c>
      <c r="E413" s="40"/>
      <c r="F413" s="234" t="s">
        <v>916</v>
      </c>
      <c r="G413" s="40"/>
      <c r="H413" s="40"/>
      <c r="I413" s="235"/>
      <c r="J413" s="40"/>
      <c r="K413" s="40"/>
      <c r="L413" s="44"/>
      <c r="M413" s="236"/>
      <c r="N413" s="237"/>
      <c r="O413" s="91"/>
      <c r="P413" s="91"/>
      <c r="Q413" s="91"/>
      <c r="R413" s="91"/>
      <c r="S413" s="91"/>
      <c r="T413" s="92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T413" s="17" t="s">
        <v>125</v>
      </c>
      <c r="AU413" s="17" t="s">
        <v>83</v>
      </c>
    </row>
    <row r="414" s="13" customFormat="1">
      <c r="A414" s="13"/>
      <c r="B414" s="243"/>
      <c r="C414" s="244"/>
      <c r="D414" s="233" t="s">
        <v>174</v>
      </c>
      <c r="E414" s="245" t="s">
        <v>1</v>
      </c>
      <c r="F414" s="246" t="s">
        <v>1131</v>
      </c>
      <c r="G414" s="244"/>
      <c r="H414" s="245" t="s">
        <v>1</v>
      </c>
      <c r="I414" s="247"/>
      <c r="J414" s="244"/>
      <c r="K414" s="244"/>
      <c r="L414" s="248"/>
      <c r="M414" s="249"/>
      <c r="N414" s="250"/>
      <c r="O414" s="250"/>
      <c r="P414" s="250"/>
      <c r="Q414" s="250"/>
      <c r="R414" s="250"/>
      <c r="S414" s="250"/>
      <c r="T414" s="251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52" t="s">
        <v>174</v>
      </c>
      <c r="AU414" s="252" t="s">
        <v>83</v>
      </c>
      <c r="AV414" s="13" t="s">
        <v>81</v>
      </c>
      <c r="AW414" s="13" t="s">
        <v>30</v>
      </c>
      <c r="AX414" s="13" t="s">
        <v>73</v>
      </c>
      <c r="AY414" s="252" t="s">
        <v>117</v>
      </c>
    </row>
    <row r="415" s="14" customFormat="1">
      <c r="A415" s="14"/>
      <c r="B415" s="253"/>
      <c r="C415" s="254"/>
      <c r="D415" s="233" t="s">
        <v>174</v>
      </c>
      <c r="E415" s="255" t="s">
        <v>1</v>
      </c>
      <c r="F415" s="256" t="s">
        <v>1132</v>
      </c>
      <c r="G415" s="254"/>
      <c r="H415" s="257">
        <v>7.5460000000000003</v>
      </c>
      <c r="I415" s="258"/>
      <c r="J415" s="254"/>
      <c r="K415" s="254"/>
      <c r="L415" s="259"/>
      <c r="M415" s="260"/>
      <c r="N415" s="261"/>
      <c r="O415" s="261"/>
      <c r="P415" s="261"/>
      <c r="Q415" s="261"/>
      <c r="R415" s="261"/>
      <c r="S415" s="261"/>
      <c r="T415" s="262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63" t="s">
        <v>174</v>
      </c>
      <c r="AU415" s="263" t="s">
        <v>83</v>
      </c>
      <c r="AV415" s="14" t="s">
        <v>83</v>
      </c>
      <c r="AW415" s="14" t="s">
        <v>30</v>
      </c>
      <c r="AX415" s="14" t="s">
        <v>73</v>
      </c>
      <c r="AY415" s="263" t="s">
        <v>117</v>
      </c>
    </row>
    <row r="416" s="14" customFormat="1">
      <c r="A416" s="14"/>
      <c r="B416" s="253"/>
      <c r="C416" s="254"/>
      <c r="D416" s="233" t="s">
        <v>174</v>
      </c>
      <c r="E416" s="255" t="s">
        <v>1</v>
      </c>
      <c r="F416" s="256" t="s">
        <v>1133</v>
      </c>
      <c r="G416" s="254"/>
      <c r="H416" s="257">
        <v>7.7329999999999997</v>
      </c>
      <c r="I416" s="258"/>
      <c r="J416" s="254"/>
      <c r="K416" s="254"/>
      <c r="L416" s="259"/>
      <c r="M416" s="260"/>
      <c r="N416" s="261"/>
      <c r="O416" s="261"/>
      <c r="P416" s="261"/>
      <c r="Q416" s="261"/>
      <c r="R416" s="261"/>
      <c r="S416" s="261"/>
      <c r="T416" s="262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63" t="s">
        <v>174</v>
      </c>
      <c r="AU416" s="263" t="s">
        <v>83</v>
      </c>
      <c r="AV416" s="14" t="s">
        <v>83</v>
      </c>
      <c r="AW416" s="14" t="s">
        <v>30</v>
      </c>
      <c r="AX416" s="14" t="s">
        <v>73</v>
      </c>
      <c r="AY416" s="263" t="s">
        <v>117</v>
      </c>
    </row>
    <row r="417" s="14" customFormat="1">
      <c r="A417" s="14"/>
      <c r="B417" s="253"/>
      <c r="C417" s="254"/>
      <c r="D417" s="233" t="s">
        <v>174</v>
      </c>
      <c r="E417" s="255" t="s">
        <v>1</v>
      </c>
      <c r="F417" s="256" t="s">
        <v>1134</v>
      </c>
      <c r="G417" s="254"/>
      <c r="H417" s="257">
        <v>7.524</v>
      </c>
      <c r="I417" s="258"/>
      <c r="J417" s="254"/>
      <c r="K417" s="254"/>
      <c r="L417" s="259"/>
      <c r="M417" s="260"/>
      <c r="N417" s="261"/>
      <c r="O417" s="261"/>
      <c r="P417" s="261"/>
      <c r="Q417" s="261"/>
      <c r="R417" s="261"/>
      <c r="S417" s="261"/>
      <c r="T417" s="262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63" t="s">
        <v>174</v>
      </c>
      <c r="AU417" s="263" t="s">
        <v>83</v>
      </c>
      <c r="AV417" s="14" t="s">
        <v>83</v>
      </c>
      <c r="AW417" s="14" t="s">
        <v>30</v>
      </c>
      <c r="AX417" s="14" t="s">
        <v>73</v>
      </c>
      <c r="AY417" s="263" t="s">
        <v>117</v>
      </c>
    </row>
    <row r="418" s="14" customFormat="1">
      <c r="A418" s="14"/>
      <c r="B418" s="253"/>
      <c r="C418" s="254"/>
      <c r="D418" s="233" t="s">
        <v>174</v>
      </c>
      <c r="E418" s="255" t="s">
        <v>1</v>
      </c>
      <c r="F418" s="256" t="s">
        <v>1135</v>
      </c>
      <c r="G418" s="254"/>
      <c r="H418" s="257">
        <v>31.872</v>
      </c>
      <c r="I418" s="258"/>
      <c r="J418" s="254"/>
      <c r="K418" s="254"/>
      <c r="L418" s="259"/>
      <c r="M418" s="260"/>
      <c r="N418" s="261"/>
      <c r="O418" s="261"/>
      <c r="P418" s="261"/>
      <c r="Q418" s="261"/>
      <c r="R418" s="261"/>
      <c r="S418" s="261"/>
      <c r="T418" s="262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63" t="s">
        <v>174</v>
      </c>
      <c r="AU418" s="263" t="s">
        <v>83</v>
      </c>
      <c r="AV418" s="14" t="s">
        <v>83</v>
      </c>
      <c r="AW418" s="14" t="s">
        <v>30</v>
      </c>
      <c r="AX418" s="14" t="s">
        <v>73</v>
      </c>
      <c r="AY418" s="263" t="s">
        <v>117</v>
      </c>
    </row>
    <row r="419" s="14" customFormat="1">
      <c r="A419" s="14"/>
      <c r="B419" s="253"/>
      <c r="C419" s="254"/>
      <c r="D419" s="233" t="s">
        <v>174</v>
      </c>
      <c r="E419" s="255" t="s">
        <v>1</v>
      </c>
      <c r="F419" s="256" t="s">
        <v>1136</v>
      </c>
      <c r="G419" s="254"/>
      <c r="H419" s="257">
        <v>33.840000000000003</v>
      </c>
      <c r="I419" s="258"/>
      <c r="J419" s="254"/>
      <c r="K419" s="254"/>
      <c r="L419" s="259"/>
      <c r="M419" s="260"/>
      <c r="N419" s="261"/>
      <c r="O419" s="261"/>
      <c r="P419" s="261"/>
      <c r="Q419" s="261"/>
      <c r="R419" s="261"/>
      <c r="S419" s="261"/>
      <c r="T419" s="262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63" t="s">
        <v>174</v>
      </c>
      <c r="AU419" s="263" t="s">
        <v>83</v>
      </c>
      <c r="AV419" s="14" t="s">
        <v>83</v>
      </c>
      <c r="AW419" s="14" t="s">
        <v>30</v>
      </c>
      <c r="AX419" s="14" t="s">
        <v>73</v>
      </c>
      <c r="AY419" s="263" t="s">
        <v>117</v>
      </c>
    </row>
    <row r="420" s="14" customFormat="1">
      <c r="A420" s="14"/>
      <c r="B420" s="253"/>
      <c r="C420" s="254"/>
      <c r="D420" s="233" t="s">
        <v>174</v>
      </c>
      <c r="E420" s="255" t="s">
        <v>1</v>
      </c>
      <c r="F420" s="256" t="s">
        <v>1137</v>
      </c>
      <c r="G420" s="254"/>
      <c r="H420" s="257">
        <v>4.875</v>
      </c>
      <c r="I420" s="258"/>
      <c r="J420" s="254"/>
      <c r="K420" s="254"/>
      <c r="L420" s="259"/>
      <c r="M420" s="260"/>
      <c r="N420" s="261"/>
      <c r="O420" s="261"/>
      <c r="P420" s="261"/>
      <c r="Q420" s="261"/>
      <c r="R420" s="261"/>
      <c r="S420" s="261"/>
      <c r="T420" s="262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63" t="s">
        <v>174</v>
      </c>
      <c r="AU420" s="263" t="s">
        <v>83</v>
      </c>
      <c r="AV420" s="14" t="s">
        <v>83</v>
      </c>
      <c r="AW420" s="14" t="s">
        <v>30</v>
      </c>
      <c r="AX420" s="14" t="s">
        <v>73</v>
      </c>
      <c r="AY420" s="263" t="s">
        <v>117</v>
      </c>
    </row>
    <row r="421" s="14" customFormat="1">
      <c r="A421" s="14"/>
      <c r="B421" s="253"/>
      <c r="C421" s="254"/>
      <c r="D421" s="233" t="s">
        <v>174</v>
      </c>
      <c r="E421" s="255" t="s">
        <v>1</v>
      </c>
      <c r="F421" s="256" t="s">
        <v>1138</v>
      </c>
      <c r="G421" s="254"/>
      <c r="H421" s="257">
        <v>23.420999999999999</v>
      </c>
      <c r="I421" s="258"/>
      <c r="J421" s="254"/>
      <c r="K421" s="254"/>
      <c r="L421" s="259"/>
      <c r="M421" s="260"/>
      <c r="N421" s="261"/>
      <c r="O421" s="261"/>
      <c r="P421" s="261"/>
      <c r="Q421" s="261"/>
      <c r="R421" s="261"/>
      <c r="S421" s="261"/>
      <c r="T421" s="262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63" t="s">
        <v>174</v>
      </c>
      <c r="AU421" s="263" t="s">
        <v>83</v>
      </c>
      <c r="AV421" s="14" t="s">
        <v>83</v>
      </c>
      <c r="AW421" s="14" t="s">
        <v>30</v>
      </c>
      <c r="AX421" s="14" t="s">
        <v>73</v>
      </c>
      <c r="AY421" s="263" t="s">
        <v>117</v>
      </c>
    </row>
    <row r="422" s="13" customFormat="1">
      <c r="A422" s="13"/>
      <c r="B422" s="243"/>
      <c r="C422" s="244"/>
      <c r="D422" s="233" t="s">
        <v>174</v>
      </c>
      <c r="E422" s="245" t="s">
        <v>1</v>
      </c>
      <c r="F422" s="246" t="s">
        <v>1139</v>
      </c>
      <c r="G422" s="244"/>
      <c r="H422" s="245" t="s">
        <v>1</v>
      </c>
      <c r="I422" s="247"/>
      <c r="J422" s="244"/>
      <c r="K422" s="244"/>
      <c r="L422" s="248"/>
      <c r="M422" s="249"/>
      <c r="N422" s="250"/>
      <c r="O422" s="250"/>
      <c r="P422" s="250"/>
      <c r="Q422" s="250"/>
      <c r="R422" s="250"/>
      <c r="S422" s="250"/>
      <c r="T422" s="251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52" t="s">
        <v>174</v>
      </c>
      <c r="AU422" s="252" t="s">
        <v>83</v>
      </c>
      <c r="AV422" s="13" t="s">
        <v>81</v>
      </c>
      <c r="AW422" s="13" t="s">
        <v>30</v>
      </c>
      <c r="AX422" s="13" t="s">
        <v>73</v>
      </c>
      <c r="AY422" s="252" t="s">
        <v>117</v>
      </c>
    </row>
    <row r="423" s="14" customFormat="1">
      <c r="A423" s="14"/>
      <c r="B423" s="253"/>
      <c r="C423" s="254"/>
      <c r="D423" s="233" t="s">
        <v>174</v>
      </c>
      <c r="E423" s="255" t="s">
        <v>1</v>
      </c>
      <c r="F423" s="256" t="s">
        <v>322</v>
      </c>
      <c r="G423" s="254"/>
      <c r="H423" s="257">
        <v>50</v>
      </c>
      <c r="I423" s="258"/>
      <c r="J423" s="254"/>
      <c r="K423" s="254"/>
      <c r="L423" s="259"/>
      <c r="M423" s="260"/>
      <c r="N423" s="261"/>
      <c r="O423" s="261"/>
      <c r="P423" s="261"/>
      <c r="Q423" s="261"/>
      <c r="R423" s="261"/>
      <c r="S423" s="261"/>
      <c r="T423" s="262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63" t="s">
        <v>174</v>
      </c>
      <c r="AU423" s="263" t="s">
        <v>83</v>
      </c>
      <c r="AV423" s="14" t="s">
        <v>83</v>
      </c>
      <c r="AW423" s="14" t="s">
        <v>30</v>
      </c>
      <c r="AX423" s="14" t="s">
        <v>73</v>
      </c>
      <c r="AY423" s="263" t="s">
        <v>117</v>
      </c>
    </row>
    <row r="424" s="13" customFormat="1">
      <c r="A424" s="13"/>
      <c r="B424" s="243"/>
      <c r="C424" s="244"/>
      <c r="D424" s="233" t="s">
        <v>174</v>
      </c>
      <c r="E424" s="245" t="s">
        <v>1</v>
      </c>
      <c r="F424" s="246" t="s">
        <v>1140</v>
      </c>
      <c r="G424" s="244"/>
      <c r="H424" s="245" t="s">
        <v>1</v>
      </c>
      <c r="I424" s="247"/>
      <c r="J424" s="244"/>
      <c r="K424" s="244"/>
      <c r="L424" s="248"/>
      <c r="M424" s="249"/>
      <c r="N424" s="250"/>
      <c r="O424" s="250"/>
      <c r="P424" s="250"/>
      <c r="Q424" s="250"/>
      <c r="R424" s="250"/>
      <c r="S424" s="250"/>
      <c r="T424" s="251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52" t="s">
        <v>174</v>
      </c>
      <c r="AU424" s="252" t="s">
        <v>83</v>
      </c>
      <c r="AV424" s="13" t="s">
        <v>81</v>
      </c>
      <c r="AW424" s="13" t="s">
        <v>30</v>
      </c>
      <c r="AX424" s="13" t="s">
        <v>73</v>
      </c>
      <c r="AY424" s="252" t="s">
        <v>117</v>
      </c>
    </row>
    <row r="425" s="14" customFormat="1">
      <c r="A425" s="14"/>
      <c r="B425" s="253"/>
      <c r="C425" s="254"/>
      <c r="D425" s="233" t="s">
        <v>174</v>
      </c>
      <c r="E425" s="255" t="s">
        <v>1</v>
      </c>
      <c r="F425" s="256" t="s">
        <v>1141</v>
      </c>
      <c r="G425" s="254"/>
      <c r="H425" s="257">
        <v>136.18000000000001</v>
      </c>
      <c r="I425" s="258"/>
      <c r="J425" s="254"/>
      <c r="K425" s="254"/>
      <c r="L425" s="259"/>
      <c r="M425" s="260"/>
      <c r="N425" s="261"/>
      <c r="O425" s="261"/>
      <c r="P425" s="261"/>
      <c r="Q425" s="261"/>
      <c r="R425" s="261"/>
      <c r="S425" s="261"/>
      <c r="T425" s="262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63" t="s">
        <v>174</v>
      </c>
      <c r="AU425" s="263" t="s">
        <v>83</v>
      </c>
      <c r="AV425" s="14" t="s">
        <v>83</v>
      </c>
      <c r="AW425" s="14" t="s">
        <v>30</v>
      </c>
      <c r="AX425" s="14" t="s">
        <v>73</v>
      </c>
      <c r="AY425" s="263" t="s">
        <v>117</v>
      </c>
    </row>
    <row r="426" s="13" customFormat="1">
      <c r="A426" s="13"/>
      <c r="B426" s="243"/>
      <c r="C426" s="244"/>
      <c r="D426" s="233" t="s">
        <v>174</v>
      </c>
      <c r="E426" s="245" t="s">
        <v>1</v>
      </c>
      <c r="F426" s="246" t="s">
        <v>1142</v>
      </c>
      <c r="G426" s="244"/>
      <c r="H426" s="245" t="s">
        <v>1</v>
      </c>
      <c r="I426" s="247"/>
      <c r="J426" s="244"/>
      <c r="K426" s="244"/>
      <c r="L426" s="248"/>
      <c r="M426" s="249"/>
      <c r="N426" s="250"/>
      <c r="O426" s="250"/>
      <c r="P426" s="250"/>
      <c r="Q426" s="250"/>
      <c r="R426" s="250"/>
      <c r="S426" s="250"/>
      <c r="T426" s="251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52" t="s">
        <v>174</v>
      </c>
      <c r="AU426" s="252" t="s">
        <v>83</v>
      </c>
      <c r="AV426" s="13" t="s">
        <v>81</v>
      </c>
      <c r="AW426" s="13" t="s">
        <v>30</v>
      </c>
      <c r="AX426" s="13" t="s">
        <v>73</v>
      </c>
      <c r="AY426" s="252" t="s">
        <v>117</v>
      </c>
    </row>
    <row r="427" s="14" customFormat="1">
      <c r="A427" s="14"/>
      <c r="B427" s="253"/>
      <c r="C427" s="254"/>
      <c r="D427" s="233" t="s">
        <v>174</v>
      </c>
      <c r="E427" s="255" t="s">
        <v>1</v>
      </c>
      <c r="F427" s="256" t="s">
        <v>1143</v>
      </c>
      <c r="G427" s="254"/>
      <c r="H427" s="257">
        <v>31.468</v>
      </c>
      <c r="I427" s="258"/>
      <c r="J427" s="254"/>
      <c r="K427" s="254"/>
      <c r="L427" s="259"/>
      <c r="M427" s="260"/>
      <c r="N427" s="261"/>
      <c r="O427" s="261"/>
      <c r="P427" s="261"/>
      <c r="Q427" s="261"/>
      <c r="R427" s="261"/>
      <c r="S427" s="261"/>
      <c r="T427" s="262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63" t="s">
        <v>174</v>
      </c>
      <c r="AU427" s="263" t="s">
        <v>83</v>
      </c>
      <c r="AV427" s="14" t="s">
        <v>83</v>
      </c>
      <c r="AW427" s="14" t="s">
        <v>30</v>
      </c>
      <c r="AX427" s="14" t="s">
        <v>73</v>
      </c>
      <c r="AY427" s="263" t="s">
        <v>117</v>
      </c>
    </row>
    <row r="428" s="15" customFormat="1">
      <c r="A428" s="15"/>
      <c r="B428" s="264"/>
      <c r="C428" s="265"/>
      <c r="D428" s="233" t="s">
        <v>174</v>
      </c>
      <c r="E428" s="266" t="s">
        <v>1</v>
      </c>
      <c r="F428" s="267" t="s">
        <v>179</v>
      </c>
      <c r="G428" s="265"/>
      <c r="H428" s="268">
        <v>334.459</v>
      </c>
      <c r="I428" s="269"/>
      <c r="J428" s="265"/>
      <c r="K428" s="265"/>
      <c r="L428" s="270"/>
      <c r="M428" s="271"/>
      <c r="N428" s="272"/>
      <c r="O428" s="272"/>
      <c r="P428" s="272"/>
      <c r="Q428" s="272"/>
      <c r="R428" s="272"/>
      <c r="S428" s="272"/>
      <c r="T428" s="273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74" t="s">
        <v>174</v>
      </c>
      <c r="AU428" s="274" t="s">
        <v>83</v>
      </c>
      <c r="AV428" s="15" t="s">
        <v>124</v>
      </c>
      <c r="AW428" s="15" t="s">
        <v>30</v>
      </c>
      <c r="AX428" s="15" t="s">
        <v>81</v>
      </c>
      <c r="AY428" s="274" t="s">
        <v>117</v>
      </c>
    </row>
    <row r="429" s="2" customFormat="1" ht="37.8" customHeight="1">
      <c r="A429" s="38"/>
      <c r="B429" s="39"/>
      <c r="C429" s="219" t="s">
        <v>584</v>
      </c>
      <c r="D429" s="219" t="s">
        <v>120</v>
      </c>
      <c r="E429" s="220" t="s">
        <v>919</v>
      </c>
      <c r="F429" s="221" t="s">
        <v>1144</v>
      </c>
      <c r="G429" s="222" t="s">
        <v>182</v>
      </c>
      <c r="H429" s="223">
        <v>334.459</v>
      </c>
      <c r="I429" s="224"/>
      <c r="J429" s="225">
        <f>ROUND(I429*H429,2)</f>
        <v>0</v>
      </c>
      <c r="K429" s="226"/>
      <c r="L429" s="44"/>
      <c r="M429" s="227" t="s">
        <v>1</v>
      </c>
      <c r="N429" s="228" t="s">
        <v>38</v>
      </c>
      <c r="O429" s="91"/>
      <c r="P429" s="229">
        <f>O429*H429</f>
        <v>0</v>
      </c>
      <c r="Q429" s="229">
        <v>0</v>
      </c>
      <c r="R429" s="229">
        <f>Q429*H429</f>
        <v>0</v>
      </c>
      <c r="S429" s="229">
        <v>0</v>
      </c>
      <c r="T429" s="230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31" t="s">
        <v>124</v>
      </c>
      <c r="AT429" s="231" t="s">
        <v>120</v>
      </c>
      <c r="AU429" s="231" t="s">
        <v>83</v>
      </c>
      <c r="AY429" s="17" t="s">
        <v>117</v>
      </c>
      <c r="BE429" s="232">
        <f>IF(N429="základní",J429,0)</f>
        <v>0</v>
      </c>
      <c r="BF429" s="232">
        <f>IF(N429="snížená",J429,0)</f>
        <v>0</v>
      </c>
      <c r="BG429" s="232">
        <f>IF(N429="zákl. přenesená",J429,0)</f>
        <v>0</v>
      </c>
      <c r="BH429" s="232">
        <f>IF(N429="sníž. přenesená",J429,0)</f>
        <v>0</v>
      </c>
      <c r="BI429" s="232">
        <f>IF(N429="nulová",J429,0)</f>
        <v>0</v>
      </c>
      <c r="BJ429" s="17" t="s">
        <v>81</v>
      </c>
      <c r="BK429" s="232">
        <f>ROUND(I429*H429,2)</f>
        <v>0</v>
      </c>
      <c r="BL429" s="17" t="s">
        <v>124</v>
      </c>
      <c r="BM429" s="231" t="s">
        <v>580</v>
      </c>
    </row>
    <row r="430" s="2" customFormat="1">
      <c r="A430" s="38"/>
      <c r="B430" s="39"/>
      <c r="C430" s="40"/>
      <c r="D430" s="233" t="s">
        <v>125</v>
      </c>
      <c r="E430" s="40"/>
      <c r="F430" s="234" t="s">
        <v>1144</v>
      </c>
      <c r="G430" s="40"/>
      <c r="H430" s="40"/>
      <c r="I430" s="235"/>
      <c r="J430" s="40"/>
      <c r="K430" s="40"/>
      <c r="L430" s="44"/>
      <c r="M430" s="236"/>
      <c r="N430" s="237"/>
      <c r="O430" s="91"/>
      <c r="P430" s="91"/>
      <c r="Q430" s="91"/>
      <c r="R430" s="91"/>
      <c r="S430" s="91"/>
      <c r="T430" s="92"/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T430" s="17" t="s">
        <v>125</v>
      </c>
      <c r="AU430" s="17" t="s">
        <v>83</v>
      </c>
    </row>
    <row r="431" s="13" customFormat="1">
      <c r="A431" s="13"/>
      <c r="B431" s="243"/>
      <c r="C431" s="244"/>
      <c r="D431" s="233" t="s">
        <v>174</v>
      </c>
      <c r="E431" s="245" t="s">
        <v>1</v>
      </c>
      <c r="F431" s="246" t="s">
        <v>1131</v>
      </c>
      <c r="G431" s="244"/>
      <c r="H431" s="245" t="s">
        <v>1</v>
      </c>
      <c r="I431" s="247"/>
      <c r="J431" s="244"/>
      <c r="K431" s="244"/>
      <c r="L431" s="248"/>
      <c r="M431" s="249"/>
      <c r="N431" s="250"/>
      <c r="O431" s="250"/>
      <c r="P431" s="250"/>
      <c r="Q431" s="250"/>
      <c r="R431" s="250"/>
      <c r="S431" s="250"/>
      <c r="T431" s="251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52" t="s">
        <v>174</v>
      </c>
      <c r="AU431" s="252" t="s">
        <v>83</v>
      </c>
      <c r="AV431" s="13" t="s">
        <v>81</v>
      </c>
      <c r="AW431" s="13" t="s">
        <v>30</v>
      </c>
      <c r="AX431" s="13" t="s">
        <v>73</v>
      </c>
      <c r="AY431" s="252" t="s">
        <v>117</v>
      </c>
    </row>
    <row r="432" s="14" customFormat="1">
      <c r="A432" s="14"/>
      <c r="B432" s="253"/>
      <c r="C432" s="254"/>
      <c r="D432" s="233" t="s">
        <v>174</v>
      </c>
      <c r="E432" s="255" t="s">
        <v>1</v>
      </c>
      <c r="F432" s="256" t="s">
        <v>1132</v>
      </c>
      <c r="G432" s="254"/>
      <c r="H432" s="257">
        <v>7.5460000000000003</v>
      </c>
      <c r="I432" s="258"/>
      <c r="J432" s="254"/>
      <c r="K432" s="254"/>
      <c r="L432" s="259"/>
      <c r="M432" s="260"/>
      <c r="N432" s="261"/>
      <c r="O432" s="261"/>
      <c r="P432" s="261"/>
      <c r="Q432" s="261"/>
      <c r="R432" s="261"/>
      <c r="S432" s="261"/>
      <c r="T432" s="262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63" t="s">
        <v>174</v>
      </c>
      <c r="AU432" s="263" t="s">
        <v>83</v>
      </c>
      <c r="AV432" s="14" t="s">
        <v>83</v>
      </c>
      <c r="AW432" s="14" t="s">
        <v>30</v>
      </c>
      <c r="AX432" s="14" t="s">
        <v>73</v>
      </c>
      <c r="AY432" s="263" t="s">
        <v>117</v>
      </c>
    </row>
    <row r="433" s="14" customFormat="1">
      <c r="A433" s="14"/>
      <c r="B433" s="253"/>
      <c r="C433" s="254"/>
      <c r="D433" s="233" t="s">
        <v>174</v>
      </c>
      <c r="E433" s="255" t="s">
        <v>1</v>
      </c>
      <c r="F433" s="256" t="s">
        <v>1133</v>
      </c>
      <c r="G433" s="254"/>
      <c r="H433" s="257">
        <v>7.7329999999999997</v>
      </c>
      <c r="I433" s="258"/>
      <c r="J433" s="254"/>
      <c r="K433" s="254"/>
      <c r="L433" s="259"/>
      <c r="M433" s="260"/>
      <c r="N433" s="261"/>
      <c r="O433" s="261"/>
      <c r="P433" s="261"/>
      <c r="Q433" s="261"/>
      <c r="R433" s="261"/>
      <c r="S433" s="261"/>
      <c r="T433" s="262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63" t="s">
        <v>174</v>
      </c>
      <c r="AU433" s="263" t="s">
        <v>83</v>
      </c>
      <c r="AV433" s="14" t="s">
        <v>83</v>
      </c>
      <c r="AW433" s="14" t="s">
        <v>30</v>
      </c>
      <c r="AX433" s="14" t="s">
        <v>73</v>
      </c>
      <c r="AY433" s="263" t="s">
        <v>117</v>
      </c>
    </row>
    <row r="434" s="14" customFormat="1">
      <c r="A434" s="14"/>
      <c r="B434" s="253"/>
      <c r="C434" s="254"/>
      <c r="D434" s="233" t="s">
        <v>174</v>
      </c>
      <c r="E434" s="255" t="s">
        <v>1</v>
      </c>
      <c r="F434" s="256" t="s">
        <v>1134</v>
      </c>
      <c r="G434" s="254"/>
      <c r="H434" s="257">
        <v>7.524</v>
      </c>
      <c r="I434" s="258"/>
      <c r="J434" s="254"/>
      <c r="K434" s="254"/>
      <c r="L434" s="259"/>
      <c r="M434" s="260"/>
      <c r="N434" s="261"/>
      <c r="O434" s="261"/>
      <c r="P434" s="261"/>
      <c r="Q434" s="261"/>
      <c r="R434" s="261"/>
      <c r="S434" s="261"/>
      <c r="T434" s="262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63" t="s">
        <v>174</v>
      </c>
      <c r="AU434" s="263" t="s">
        <v>83</v>
      </c>
      <c r="AV434" s="14" t="s">
        <v>83</v>
      </c>
      <c r="AW434" s="14" t="s">
        <v>30</v>
      </c>
      <c r="AX434" s="14" t="s">
        <v>73</v>
      </c>
      <c r="AY434" s="263" t="s">
        <v>117</v>
      </c>
    </row>
    <row r="435" s="14" customFormat="1">
      <c r="A435" s="14"/>
      <c r="B435" s="253"/>
      <c r="C435" s="254"/>
      <c r="D435" s="233" t="s">
        <v>174</v>
      </c>
      <c r="E435" s="255" t="s">
        <v>1</v>
      </c>
      <c r="F435" s="256" t="s">
        <v>1135</v>
      </c>
      <c r="G435" s="254"/>
      <c r="H435" s="257">
        <v>31.872</v>
      </c>
      <c r="I435" s="258"/>
      <c r="J435" s="254"/>
      <c r="K435" s="254"/>
      <c r="L435" s="259"/>
      <c r="M435" s="260"/>
      <c r="N435" s="261"/>
      <c r="O435" s="261"/>
      <c r="P435" s="261"/>
      <c r="Q435" s="261"/>
      <c r="R435" s="261"/>
      <c r="S435" s="261"/>
      <c r="T435" s="262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63" t="s">
        <v>174</v>
      </c>
      <c r="AU435" s="263" t="s">
        <v>83</v>
      </c>
      <c r="AV435" s="14" t="s">
        <v>83</v>
      </c>
      <c r="AW435" s="14" t="s">
        <v>30</v>
      </c>
      <c r="AX435" s="14" t="s">
        <v>73</v>
      </c>
      <c r="AY435" s="263" t="s">
        <v>117</v>
      </c>
    </row>
    <row r="436" s="14" customFormat="1">
      <c r="A436" s="14"/>
      <c r="B436" s="253"/>
      <c r="C436" s="254"/>
      <c r="D436" s="233" t="s">
        <v>174</v>
      </c>
      <c r="E436" s="255" t="s">
        <v>1</v>
      </c>
      <c r="F436" s="256" t="s">
        <v>1136</v>
      </c>
      <c r="G436" s="254"/>
      <c r="H436" s="257">
        <v>33.840000000000003</v>
      </c>
      <c r="I436" s="258"/>
      <c r="J436" s="254"/>
      <c r="K436" s="254"/>
      <c r="L436" s="259"/>
      <c r="M436" s="260"/>
      <c r="N436" s="261"/>
      <c r="O436" s="261"/>
      <c r="P436" s="261"/>
      <c r="Q436" s="261"/>
      <c r="R436" s="261"/>
      <c r="S436" s="261"/>
      <c r="T436" s="262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63" t="s">
        <v>174</v>
      </c>
      <c r="AU436" s="263" t="s">
        <v>83</v>
      </c>
      <c r="AV436" s="14" t="s">
        <v>83</v>
      </c>
      <c r="AW436" s="14" t="s">
        <v>30</v>
      </c>
      <c r="AX436" s="14" t="s">
        <v>73</v>
      </c>
      <c r="AY436" s="263" t="s">
        <v>117</v>
      </c>
    </row>
    <row r="437" s="14" customFormat="1">
      <c r="A437" s="14"/>
      <c r="B437" s="253"/>
      <c r="C437" s="254"/>
      <c r="D437" s="233" t="s">
        <v>174</v>
      </c>
      <c r="E437" s="255" t="s">
        <v>1</v>
      </c>
      <c r="F437" s="256" t="s">
        <v>1137</v>
      </c>
      <c r="G437" s="254"/>
      <c r="H437" s="257">
        <v>4.875</v>
      </c>
      <c r="I437" s="258"/>
      <c r="J437" s="254"/>
      <c r="K437" s="254"/>
      <c r="L437" s="259"/>
      <c r="M437" s="260"/>
      <c r="N437" s="261"/>
      <c r="O437" s="261"/>
      <c r="P437" s="261"/>
      <c r="Q437" s="261"/>
      <c r="R437" s="261"/>
      <c r="S437" s="261"/>
      <c r="T437" s="262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63" t="s">
        <v>174</v>
      </c>
      <c r="AU437" s="263" t="s">
        <v>83</v>
      </c>
      <c r="AV437" s="14" t="s">
        <v>83</v>
      </c>
      <c r="AW437" s="14" t="s">
        <v>30</v>
      </c>
      <c r="AX437" s="14" t="s">
        <v>73</v>
      </c>
      <c r="AY437" s="263" t="s">
        <v>117</v>
      </c>
    </row>
    <row r="438" s="14" customFormat="1">
      <c r="A438" s="14"/>
      <c r="B438" s="253"/>
      <c r="C438" s="254"/>
      <c r="D438" s="233" t="s">
        <v>174</v>
      </c>
      <c r="E438" s="255" t="s">
        <v>1</v>
      </c>
      <c r="F438" s="256" t="s">
        <v>1138</v>
      </c>
      <c r="G438" s="254"/>
      <c r="H438" s="257">
        <v>23.420999999999999</v>
      </c>
      <c r="I438" s="258"/>
      <c r="J438" s="254"/>
      <c r="K438" s="254"/>
      <c r="L438" s="259"/>
      <c r="M438" s="260"/>
      <c r="N438" s="261"/>
      <c r="O438" s="261"/>
      <c r="P438" s="261"/>
      <c r="Q438" s="261"/>
      <c r="R438" s="261"/>
      <c r="S438" s="261"/>
      <c r="T438" s="262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63" t="s">
        <v>174</v>
      </c>
      <c r="AU438" s="263" t="s">
        <v>83</v>
      </c>
      <c r="AV438" s="14" t="s">
        <v>83</v>
      </c>
      <c r="AW438" s="14" t="s">
        <v>30</v>
      </c>
      <c r="AX438" s="14" t="s">
        <v>73</v>
      </c>
      <c r="AY438" s="263" t="s">
        <v>117</v>
      </c>
    </row>
    <row r="439" s="13" customFormat="1">
      <c r="A439" s="13"/>
      <c r="B439" s="243"/>
      <c r="C439" s="244"/>
      <c r="D439" s="233" t="s">
        <v>174</v>
      </c>
      <c r="E439" s="245" t="s">
        <v>1</v>
      </c>
      <c r="F439" s="246" t="s">
        <v>1139</v>
      </c>
      <c r="G439" s="244"/>
      <c r="H439" s="245" t="s">
        <v>1</v>
      </c>
      <c r="I439" s="247"/>
      <c r="J439" s="244"/>
      <c r="K439" s="244"/>
      <c r="L439" s="248"/>
      <c r="M439" s="249"/>
      <c r="N439" s="250"/>
      <c r="O439" s="250"/>
      <c r="P439" s="250"/>
      <c r="Q439" s="250"/>
      <c r="R439" s="250"/>
      <c r="S439" s="250"/>
      <c r="T439" s="251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52" t="s">
        <v>174</v>
      </c>
      <c r="AU439" s="252" t="s">
        <v>83</v>
      </c>
      <c r="AV439" s="13" t="s">
        <v>81</v>
      </c>
      <c r="AW439" s="13" t="s">
        <v>30</v>
      </c>
      <c r="AX439" s="13" t="s">
        <v>73</v>
      </c>
      <c r="AY439" s="252" t="s">
        <v>117</v>
      </c>
    </row>
    <row r="440" s="14" customFormat="1">
      <c r="A440" s="14"/>
      <c r="B440" s="253"/>
      <c r="C440" s="254"/>
      <c r="D440" s="233" t="s">
        <v>174</v>
      </c>
      <c r="E440" s="255" t="s">
        <v>1</v>
      </c>
      <c r="F440" s="256" t="s">
        <v>322</v>
      </c>
      <c r="G440" s="254"/>
      <c r="H440" s="257">
        <v>50</v>
      </c>
      <c r="I440" s="258"/>
      <c r="J440" s="254"/>
      <c r="K440" s="254"/>
      <c r="L440" s="259"/>
      <c r="M440" s="260"/>
      <c r="N440" s="261"/>
      <c r="O440" s="261"/>
      <c r="P440" s="261"/>
      <c r="Q440" s="261"/>
      <c r="R440" s="261"/>
      <c r="S440" s="261"/>
      <c r="T440" s="262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63" t="s">
        <v>174</v>
      </c>
      <c r="AU440" s="263" t="s">
        <v>83</v>
      </c>
      <c r="AV440" s="14" t="s">
        <v>83</v>
      </c>
      <c r="AW440" s="14" t="s">
        <v>30</v>
      </c>
      <c r="AX440" s="14" t="s">
        <v>73</v>
      </c>
      <c r="AY440" s="263" t="s">
        <v>117</v>
      </c>
    </row>
    <row r="441" s="13" customFormat="1">
      <c r="A441" s="13"/>
      <c r="B441" s="243"/>
      <c r="C441" s="244"/>
      <c r="D441" s="233" t="s">
        <v>174</v>
      </c>
      <c r="E441" s="245" t="s">
        <v>1</v>
      </c>
      <c r="F441" s="246" t="s">
        <v>1140</v>
      </c>
      <c r="G441" s="244"/>
      <c r="H441" s="245" t="s">
        <v>1</v>
      </c>
      <c r="I441" s="247"/>
      <c r="J441" s="244"/>
      <c r="K441" s="244"/>
      <c r="L441" s="248"/>
      <c r="M441" s="249"/>
      <c r="N441" s="250"/>
      <c r="O441" s="250"/>
      <c r="P441" s="250"/>
      <c r="Q441" s="250"/>
      <c r="R441" s="250"/>
      <c r="S441" s="250"/>
      <c r="T441" s="251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52" t="s">
        <v>174</v>
      </c>
      <c r="AU441" s="252" t="s">
        <v>83</v>
      </c>
      <c r="AV441" s="13" t="s">
        <v>81</v>
      </c>
      <c r="AW441" s="13" t="s">
        <v>30</v>
      </c>
      <c r="AX441" s="13" t="s">
        <v>73</v>
      </c>
      <c r="AY441" s="252" t="s">
        <v>117</v>
      </c>
    </row>
    <row r="442" s="14" customFormat="1">
      <c r="A442" s="14"/>
      <c r="B442" s="253"/>
      <c r="C442" s="254"/>
      <c r="D442" s="233" t="s">
        <v>174</v>
      </c>
      <c r="E442" s="255" t="s">
        <v>1</v>
      </c>
      <c r="F442" s="256" t="s">
        <v>1141</v>
      </c>
      <c r="G442" s="254"/>
      <c r="H442" s="257">
        <v>136.18000000000001</v>
      </c>
      <c r="I442" s="258"/>
      <c r="J442" s="254"/>
      <c r="K442" s="254"/>
      <c r="L442" s="259"/>
      <c r="M442" s="260"/>
      <c r="N442" s="261"/>
      <c r="O442" s="261"/>
      <c r="P442" s="261"/>
      <c r="Q442" s="261"/>
      <c r="R442" s="261"/>
      <c r="S442" s="261"/>
      <c r="T442" s="262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63" t="s">
        <v>174</v>
      </c>
      <c r="AU442" s="263" t="s">
        <v>83</v>
      </c>
      <c r="AV442" s="14" t="s">
        <v>83</v>
      </c>
      <c r="AW442" s="14" t="s">
        <v>30</v>
      </c>
      <c r="AX442" s="14" t="s">
        <v>73</v>
      </c>
      <c r="AY442" s="263" t="s">
        <v>117</v>
      </c>
    </row>
    <row r="443" s="13" customFormat="1">
      <c r="A443" s="13"/>
      <c r="B443" s="243"/>
      <c r="C443" s="244"/>
      <c r="D443" s="233" t="s">
        <v>174</v>
      </c>
      <c r="E443" s="245" t="s">
        <v>1</v>
      </c>
      <c r="F443" s="246" t="s">
        <v>1142</v>
      </c>
      <c r="G443" s="244"/>
      <c r="H443" s="245" t="s">
        <v>1</v>
      </c>
      <c r="I443" s="247"/>
      <c r="J443" s="244"/>
      <c r="K443" s="244"/>
      <c r="L443" s="248"/>
      <c r="M443" s="249"/>
      <c r="N443" s="250"/>
      <c r="O443" s="250"/>
      <c r="P443" s="250"/>
      <c r="Q443" s="250"/>
      <c r="R443" s="250"/>
      <c r="S443" s="250"/>
      <c r="T443" s="251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52" t="s">
        <v>174</v>
      </c>
      <c r="AU443" s="252" t="s">
        <v>83</v>
      </c>
      <c r="AV443" s="13" t="s">
        <v>81</v>
      </c>
      <c r="AW443" s="13" t="s">
        <v>30</v>
      </c>
      <c r="AX443" s="13" t="s">
        <v>73</v>
      </c>
      <c r="AY443" s="252" t="s">
        <v>117</v>
      </c>
    </row>
    <row r="444" s="14" customFormat="1">
      <c r="A444" s="14"/>
      <c r="B444" s="253"/>
      <c r="C444" s="254"/>
      <c r="D444" s="233" t="s">
        <v>174</v>
      </c>
      <c r="E444" s="255" t="s">
        <v>1</v>
      </c>
      <c r="F444" s="256" t="s">
        <v>1143</v>
      </c>
      <c r="G444" s="254"/>
      <c r="H444" s="257">
        <v>31.468</v>
      </c>
      <c r="I444" s="258"/>
      <c r="J444" s="254"/>
      <c r="K444" s="254"/>
      <c r="L444" s="259"/>
      <c r="M444" s="260"/>
      <c r="N444" s="261"/>
      <c r="O444" s="261"/>
      <c r="P444" s="261"/>
      <c r="Q444" s="261"/>
      <c r="R444" s="261"/>
      <c r="S444" s="261"/>
      <c r="T444" s="262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63" t="s">
        <v>174</v>
      </c>
      <c r="AU444" s="263" t="s">
        <v>83</v>
      </c>
      <c r="AV444" s="14" t="s">
        <v>83</v>
      </c>
      <c r="AW444" s="14" t="s">
        <v>30</v>
      </c>
      <c r="AX444" s="14" t="s">
        <v>73</v>
      </c>
      <c r="AY444" s="263" t="s">
        <v>117</v>
      </c>
    </row>
    <row r="445" s="15" customFormat="1">
      <c r="A445" s="15"/>
      <c r="B445" s="264"/>
      <c r="C445" s="265"/>
      <c r="D445" s="233" t="s">
        <v>174</v>
      </c>
      <c r="E445" s="266" t="s">
        <v>1</v>
      </c>
      <c r="F445" s="267" t="s">
        <v>179</v>
      </c>
      <c r="G445" s="265"/>
      <c r="H445" s="268">
        <v>334.459</v>
      </c>
      <c r="I445" s="269"/>
      <c r="J445" s="265"/>
      <c r="K445" s="265"/>
      <c r="L445" s="270"/>
      <c r="M445" s="271"/>
      <c r="N445" s="272"/>
      <c r="O445" s="272"/>
      <c r="P445" s="272"/>
      <c r="Q445" s="272"/>
      <c r="R445" s="272"/>
      <c r="S445" s="272"/>
      <c r="T445" s="273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74" t="s">
        <v>174</v>
      </c>
      <c r="AU445" s="274" t="s">
        <v>83</v>
      </c>
      <c r="AV445" s="15" t="s">
        <v>124</v>
      </c>
      <c r="AW445" s="15" t="s">
        <v>30</v>
      </c>
      <c r="AX445" s="15" t="s">
        <v>81</v>
      </c>
      <c r="AY445" s="274" t="s">
        <v>117</v>
      </c>
    </row>
    <row r="446" s="12" customFormat="1" ht="22.8" customHeight="1">
      <c r="A446" s="12"/>
      <c r="B446" s="203"/>
      <c r="C446" s="204"/>
      <c r="D446" s="205" t="s">
        <v>72</v>
      </c>
      <c r="E446" s="217" t="s">
        <v>132</v>
      </c>
      <c r="F446" s="217" t="s">
        <v>933</v>
      </c>
      <c r="G446" s="204"/>
      <c r="H446" s="204"/>
      <c r="I446" s="207"/>
      <c r="J446" s="218">
        <f>BK446</f>
        <v>0</v>
      </c>
      <c r="K446" s="204"/>
      <c r="L446" s="209"/>
      <c r="M446" s="210"/>
      <c r="N446" s="211"/>
      <c r="O446" s="211"/>
      <c r="P446" s="212">
        <f>SUM(P447:P450)</f>
        <v>0</v>
      </c>
      <c r="Q446" s="211"/>
      <c r="R446" s="212">
        <f>SUM(R447:R450)</f>
        <v>0</v>
      </c>
      <c r="S446" s="211"/>
      <c r="T446" s="213">
        <f>SUM(T447:T450)</f>
        <v>0</v>
      </c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R446" s="214" t="s">
        <v>81</v>
      </c>
      <c r="AT446" s="215" t="s">
        <v>72</v>
      </c>
      <c r="AU446" s="215" t="s">
        <v>81</v>
      </c>
      <c r="AY446" s="214" t="s">
        <v>117</v>
      </c>
      <c r="BK446" s="216">
        <f>SUM(BK447:BK450)</f>
        <v>0</v>
      </c>
    </row>
    <row r="447" s="2" customFormat="1" ht="14.4" customHeight="1">
      <c r="A447" s="38"/>
      <c r="B447" s="39"/>
      <c r="C447" s="219" t="s">
        <v>399</v>
      </c>
      <c r="D447" s="219" t="s">
        <v>120</v>
      </c>
      <c r="E447" s="220" t="s">
        <v>531</v>
      </c>
      <c r="F447" s="221" t="s">
        <v>1145</v>
      </c>
      <c r="G447" s="222" t="s">
        <v>123</v>
      </c>
      <c r="H447" s="223">
        <v>1</v>
      </c>
      <c r="I447" s="224"/>
      <c r="J447" s="225">
        <f>ROUND(I447*H447,2)</f>
        <v>0</v>
      </c>
      <c r="K447" s="226"/>
      <c r="L447" s="44"/>
      <c r="M447" s="227" t="s">
        <v>1</v>
      </c>
      <c r="N447" s="228" t="s">
        <v>38</v>
      </c>
      <c r="O447" s="91"/>
      <c r="P447" s="229">
        <f>O447*H447</f>
        <v>0</v>
      </c>
      <c r="Q447" s="229">
        <v>0</v>
      </c>
      <c r="R447" s="229">
        <f>Q447*H447</f>
        <v>0</v>
      </c>
      <c r="S447" s="229">
        <v>0</v>
      </c>
      <c r="T447" s="230">
        <f>S447*H447</f>
        <v>0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231" t="s">
        <v>124</v>
      </c>
      <c r="AT447" s="231" t="s">
        <v>120</v>
      </c>
      <c r="AU447" s="231" t="s">
        <v>83</v>
      </c>
      <c r="AY447" s="17" t="s">
        <v>117</v>
      </c>
      <c r="BE447" s="232">
        <f>IF(N447="základní",J447,0)</f>
        <v>0</v>
      </c>
      <c r="BF447" s="232">
        <f>IF(N447="snížená",J447,0)</f>
        <v>0</v>
      </c>
      <c r="BG447" s="232">
        <f>IF(N447="zákl. přenesená",J447,0)</f>
        <v>0</v>
      </c>
      <c r="BH447" s="232">
        <f>IF(N447="sníž. přenesená",J447,0)</f>
        <v>0</v>
      </c>
      <c r="BI447" s="232">
        <f>IF(N447="nulová",J447,0)</f>
        <v>0</v>
      </c>
      <c r="BJ447" s="17" t="s">
        <v>81</v>
      </c>
      <c r="BK447" s="232">
        <f>ROUND(I447*H447,2)</f>
        <v>0</v>
      </c>
      <c r="BL447" s="17" t="s">
        <v>124</v>
      </c>
      <c r="BM447" s="231" t="s">
        <v>587</v>
      </c>
    </row>
    <row r="448" s="2" customFormat="1">
      <c r="A448" s="38"/>
      <c r="B448" s="39"/>
      <c r="C448" s="40"/>
      <c r="D448" s="233" t="s">
        <v>125</v>
      </c>
      <c r="E448" s="40"/>
      <c r="F448" s="234" t="s">
        <v>937</v>
      </c>
      <c r="G448" s="40"/>
      <c r="H448" s="40"/>
      <c r="I448" s="235"/>
      <c r="J448" s="40"/>
      <c r="K448" s="40"/>
      <c r="L448" s="44"/>
      <c r="M448" s="236"/>
      <c r="N448" s="237"/>
      <c r="O448" s="91"/>
      <c r="P448" s="91"/>
      <c r="Q448" s="91"/>
      <c r="R448" s="91"/>
      <c r="S448" s="91"/>
      <c r="T448" s="92"/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T448" s="17" t="s">
        <v>125</v>
      </c>
      <c r="AU448" s="17" t="s">
        <v>83</v>
      </c>
    </row>
    <row r="449" s="2" customFormat="1" ht="14.4" customHeight="1">
      <c r="A449" s="38"/>
      <c r="B449" s="39"/>
      <c r="C449" s="219" t="s">
        <v>594</v>
      </c>
      <c r="D449" s="219" t="s">
        <v>120</v>
      </c>
      <c r="E449" s="220" t="s">
        <v>372</v>
      </c>
      <c r="F449" s="221" t="s">
        <v>934</v>
      </c>
      <c r="G449" s="222" t="s">
        <v>123</v>
      </c>
      <c r="H449" s="223">
        <v>1</v>
      </c>
      <c r="I449" s="224"/>
      <c r="J449" s="225">
        <f>ROUND(I449*H449,2)</f>
        <v>0</v>
      </c>
      <c r="K449" s="226"/>
      <c r="L449" s="44"/>
      <c r="M449" s="227" t="s">
        <v>1</v>
      </c>
      <c r="N449" s="228" t="s">
        <v>38</v>
      </c>
      <c r="O449" s="91"/>
      <c r="P449" s="229">
        <f>O449*H449</f>
        <v>0</v>
      </c>
      <c r="Q449" s="229">
        <v>0</v>
      </c>
      <c r="R449" s="229">
        <f>Q449*H449</f>
        <v>0</v>
      </c>
      <c r="S449" s="229">
        <v>0</v>
      </c>
      <c r="T449" s="230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31" t="s">
        <v>124</v>
      </c>
      <c r="AT449" s="231" t="s">
        <v>120</v>
      </c>
      <c r="AU449" s="231" t="s">
        <v>83</v>
      </c>
      <c r="AY449" s="17" t="s">
        <v>117</v>
      </c>
      <c r="BE449" s="232">
        <f>IF(N449="základní",J449,0)</f>
        <v>0</v>
      </c>
      <c r="BF449" s="232">
        <f>IF(N449="snížená",J449,0)</f>
        <v>0</v>
      </c>
      <c r="BG449" s="232">
        <f>IF(N449="zákl. přenesená",J449,0)</f>
        <v>0</v>
      </c>
      <c r="BH449" s="232">
        <f>IF(N449="sníž. přenesená",J449,0)</f>
        <v>0</v>
      </c>
      <c r="BI449" s="232">
        <f>IF(N449="nulová",J449,0)</f>
        <v>0</v>
      </c>
      <c r="BJ449" s="17" t="s">
        <v>81</v>
      </c>
      <c r="BK449" s="232">
        <f>ROUND(I449*H449,2)</f>
        <v>0</v>
      </c>
      <c r="BL449" s="17" t="s">
        <v>124</v>
      </c>
      <c r="BM449" s="231" t="s">
        <v>591</v>
      </c>
    </row>
    <row r="450" s="2" customFormat="1">
      <c r="A450" s="38"/>
      <c r="B450" s="39"/>
      <c r="C450" s="40"/>
      <c r="D450" s="233" t="s">
        <v>125</v>
      </c>
      <c r="E450" s="40"/>
      <c r="F450" s="234" t="s">
        <v>934</v>
      </c>
      <c r="G450" s="40"/>
      <c r="H450" s="40"/>
      <c r="I450" s="235"/>
      <c r="J450" s="40"/>
      <c r="K450" s="40"/>
      <c r="L450" s="44"/>
      <c r="M450" s="236"/>
      <c r="N450" s="237"/>
      <c r="O450" s="91"/>
      <c r="P450" s="91"/>
      <c r="Q450" s="91"/>
      <c r="R450" s="91"/>
      <c r="S450" s="91"/>
      <c r="T450" s="92"/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T450" s="17" t="s">
        <v>125</v>
      </c>
      <c r="AU450" s="17" t="s">
        <v>83</v>
      </c>
    </row>
    <row r="451" s="12" customFormat="1" ht="22.8" customHeight="1">
      <c r="A451" s="12"/>
      <c r="B451" s="203"/>
      <c r="C451" s="204"/>
      <c r="D451" s="205" t="s">
        <v>72</v>
      </c>
      <c r="E451" s="217" t="s">
        <v>865</v>
      </c>
      <c r="F451" s="217" t="s">
        <v>133</v>
      </c>
      <c r="G451" s="204"/>
      <c r="H451" s="204"/>
      <c r="I451" s="207"/>
      <c r="J451" s="218">
        <f>BK451</f>
        <v>0</v>
      </c>
      <c r="K451" s="204"/>
      <c r="L451" s="209"/>
      <c r="M451" s="210"/>
      <c r="N451" s="211"/>
      <c r="O451" s="211"/>
      <c r="P451" s="212">
        <f>SUM(P452:P453)</f>
        <v>0</v>
      </c>
      <c r="Q451" s="211"/>
      <c r="R451" s="212">
        <f>SUM(R452:R453)</f>
        <v>0</v>
      </c>
      <c r="S451" s="211"/>
      <c r="T451" s="213">
        <f>SUM(T452:T453)</f>
        <v>0</v>
      </c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R451" s="214" t="s">
        <v>81</v>
      </c>
      <c r="AT451" s="215" t="s">
        <v>72</v>
      </c>
      <c r="AU451" s="215" t="s">
        <v>81</v>
      </c>
      <c r="AY451" s="214" t="s">
        <v>117</v>
      </c>
      <c r="BK451" s="216">
        <f>SUM(BK452:BK453)</f>
        <v>0</v>
      </c>
    </row>
    <row r="452" s="2" customFormat="1" ht="14.4" customHeight="1">
      <c r="A452" s="38"/>
      <c r="B452" s="39"/>
      <c r="C452" s="219" t="s">
        <v>403</v>
      </c>
      <c r="D452" s="219" t="s">
        <v>120</v>
      </c>
      <c r="E452" s="220" t="s">
        <v>947</v>
      </c>
      <c r="F452" s="221" t="s">
        <v>948</v>
      </c>
      <c r="G452" s="222" t="s">
        <v>410</v>
      </c>
      <c r="H452" s="223">
        <v>25</v>
      </c>
      <c r="I452" s="224"/>
      <c r="J452" s="225">
        <f>ROUND(I452*H452,2)</f>
        <v>0</v>
      </c>
      <c r="K452" s="226"/>
      <c r="L452" s="44"/>
      <c r="M452" s="227" t="s">
        <v>1</v>
      </c>
      <c r="N452" s="228" t="s">
        <v>38</v>
      </c>
      <c r="O452" s="91"/>
      <c r="P452" s="229">
        <f>O452*H452</f>
        <v>0</v>
      </c>
      <c r="Q452" s="229">
        <v>0</v>
      </c>
      <c r="R452" s="229">
        <f>Q452*H452</f>
        <v>0</v>
      </c>
      <c r="S452" s="229">
        <v>0</v>
      </c>
      <c r="T452" s="230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31" t="s">
        <v>124</v>
      </c>
      <c r="AT452" s="231" t="s">
        <v>120</v>
      </c>
      <c r="AU452" s="231" t="s">
        <v>83</v>
      </c>
      <c r="AY452" s="17" t="s">
        <v>117</v>
      </c>
      <c r="BE452" s="232">
        <f>IF(N452="základní",J452,0)</f>
        <v>0</v>
      </c>
      <c r="BF452" s="232">
        <f>IF(N452="snížená",J452,0)</f>
        <v>0</v>
      </c>
      <c r="BG452" s="232">
        <f>IF(N452="zákl. přenesená",J452,0)</f>
        <v>0</v>
      </c>
      <c r="BH452" s="232">
        <f>IF(N452="sníž. přenesená",J452,0)</f>
        <v>0</v>
      </c>
      <c r="BI452" s="232">
        <f>IF(N452="nulová",J452,0)</f>
        <v>0</v>
      </c>
      <c r="BJ452" s="17" t="s">
        <v>81</v>
      </c>
      <c r="BK452" s="232">
        <f>ROUND(I452*H452,2)</f>
        <v>0</v>
      </c>
      <c r="BL452" s="17" t="s">
        <v>124</v>
      </c>
      <c r="BM452" s="231" t="s">
        <v>597</v>
      </c>
    </row>
    <row r="453" s="2" customFormat="1">
      <c r="A453" s="38"/>
      <c r="B453" s="39"/>
      <c r="C453" s="40"/>
      <c r="D453" s="233" t="s">
        <v>125</v>
      </c>
      <c r="E453" s="40"/>
      <c r="F453" s="234" t="s">
        <v>948</v>
      </c>
      <c r="G453" s="40"/>
      <c r="H453" s="40"/>
      <c r="I453" s="235"/>
      <c r="J453" s="40"/>
      <c r="K453" s="40"/>
      <c r="L453" s="44"/>
      <c r="M453" s="239"/>
      <c r="N453" s="240"/>
      <c r="O453" s="241"/>
      <c r="P453" s="241"/>
      <c r="Q453" s="241"/>
      <c r="R453" s="241"/>
      <c r="S453" s="241"/>
      <c r="T453" s="242"/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T453" s="17" t="s">
        <v>125</v>
      </c>
      <c r="AU453" s="17" t="s">
        <v>83</v>
      </c>
    </row>
    <row r="454" s="2" customFormat="1" ht="6.96" customHeight="1">
      <c r="A454" s="38"/>
      <c r="B454" s="66"/>
      <c r="C454" s="67"/>
      <c r="D454" s="67"/>
      <c r="E454" s="67"/>
      <c r="F454" s="67"/>
      <c r="G454" s="67"/>
      <c r="H454" s="67"/>
      <c r="I454" s="67"/>
      <c r="J454" s="67"/>
      <c r="K454" s="67"/>
      <c r="L454" s="44"/>
      <c r="M454" s="38"/>
      <c r="O454" s="38"/>
      <c r="P454" s="38"/>
      <c r="Q454" s="38"/>
      <c r="R454" s="38"/>
      <c r="S454" s="38"/>
      <c r="T454" s="38"/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</row>
  </sheetData>
  <sheetProtection sheet="1" autoFilter="0" formatColumns="0" formatRows="0" objects="1" scenarios="1" spinCount="100000" saltValue="snQBEIQSpCAoKkKCbzjYKq4Yd0bk6LFWmFrI+K+QFmdzl2w9lj2YQSpc/p2sert4+HMJ0xyMmrC2lPKk1+uw0w==" hashValue="wY8Upe0RrLosv8kcXWcRowsPaLTJ6po2eMzlRQJjmXKqGgdCUNMhkFGf75ly+bUe4J5wDGFyJH7efPObJLZqgQ==" algorithmName="SHA-512" password="CC35"/>
  <autoFilter ref="C130:K453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90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Ostravska univerzita-21.10.2020 - upraveny dle p.Svoboda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1146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21. 10. 2020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ROUND((SUM(BE128:BE277)),  2)</f>
        <v>0</v>
      </c>
      <c r="G33" s="38"/>
      <c r="H33" s="38"/>
      <c r="I33" s="155">
        <v>0.20999999999999999</v>
      </c>
      <c r="J33" s="154">
        <f>ROUND(((SUM(BE128:BE277))*I33),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ROUND((SUM(BF128:BF277)),  2)</f>
        <v>0</v>
      </c>
      <c r="G34" s="38"/>
      <c r="H34" s="38"/>
      <c r="I34" s="155">
        <v>0.14999999999999999</v>
      </c>
      <c r="J34" s="154">
        <f>ROUND(((SUM(BF128:BF277))*I34),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ROUND((SUM(BG128:BG277)),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ROUND((SUM(BH128:BH277)),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ROUND((SUM(BI128:BI277)),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Ostravska univerzita-21.10.2020 - upraveny dle p.Svoboda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03 - SO 03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21. 10. 2020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94</v>
      </c>
      <c r="D94" s="176"/>
      <c r="E94" s="176"/>
      <c r="F94" s="176"/>
      <c r="G94" s="176"/>
      <c r="H94" s="176"/>
      <c r="I94" s="176"/>
      <c r="J94" s="177" t="s">
        <v>95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96</v>
      </c>
      <c r="D96" s="40"/>
      <c r="E96" s="40"/>
      <c r="F96" s="40"/>
      <c r="G96" s="40"/>
      <c r="H96" s="40"/>
      <c r="I96" s="40"/>
      <c r="J96" s="110">
        <f>J128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97</v>
      </c>
    </row>
    <row r="97" s="9" customFormat="1" ht="24.96" customHeight="1">
      <c r="A97" s="9"/>
      <c r="B97" s="179"/>
      <c r="C97" s="180"/>
      <c r="D97" s="181" t="s">
        <v>1147</v>
      </c>
      <c r="E97" s="182"/>
      <c r="F97" s="182"/>
      <c r="G97" s="182"/>
      <c r="H97" s="182"/>
      <c r="I97" s="182"/>
      <c r="J97" s="183">
        <f>J129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1148</v>
      </c>
      <c r="E98" s="188"/>
      <c r="F98" s="188"/>
      <c r="G98" s="188"/>
      <c r="H98" s="188"/>
      <c r="I98" s="188"/>
      <c r="J98" s="189">
        <f>J130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1149</v>
      </c>
      <c r="E99" s="188"/>
      <c r="F99" s="188"/>
      <c r="G99" s="188"/>
      <c r="H99" s="188"/>
      <c r="I99" s="188"/>
      <c r="J99" s="189">
        <f>J187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1150</v>
      </c>
      <c r="E100" s="188"/>
      <c r="F100" s="188"/>
      <c r="G100" s="188"/>
      <c r="H100" s="188"/>
      <c r="I100" s="188"/>
      <c r="J100" s="189">
        <f>J193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1151</v>
      </c>
      <c r="E101" s="188"/>
      <c r="F101" s="188"/>
      <c r="G101" s="188"/>
      <c r="H101" s="188"/>
      <c r="I101" s="188"/>
      <c r="J101" s="189">
        <f>J202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1152</v>
      </c>
      <c r="E102" s="188"/>
      <c r="F102" s="188"/>
      <c r="G102" s="188"/>
      <c r="H102" s="188"/>
      <c r="I102" s="188"/>
      <c r="J102" s="189">
        <f>J221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1153</v>
      </c>
      <c r="E103" s="188"/>
      <c r="F103" s="188"/>
      <c r="G103" s="188"/>
      <c r="H103" s="188"/>
      <c r="I103" s="188"/>
      <c r="J103" s="189">
        <f>J224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1154</v>
      </c>
      <c r="E104" s="188"/>
      <c r="F104" s="188"/>
      <c r="G104" s="188"/>
      <c r="H104" s="188"/>
      <c r="I104" s="188"/>
      <c r="J104" s="189">
        <f>J238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1155</v>
      </c>
      <c r="E105" s="188"/>
      <c r="F105" s="188"/>
      <c r="G105" s="188"/>
      <c r="H105" s="188"/>
      <c r="I105" s="188"/>
      <c r="J105" s="189">
        <f>J246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1156</v>
      </c>
      <c r="E106" s="188"/>
      <c r="F106" s="188"/>
      <c r="G106" s="188"/>
      <c r="H106" s="188"/>
      <c r="I106" s="188"/>
      <c r="J106" s="189">
        <f>J263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1157</v>
      </c>
      <c r="E107" s="188"/>
      <c r="F107" s="188"/>
      <c r="G107" s="188"/>
      <c r="H107" s="188"/>
      <c r="I107" s="188"/>
      <c r="J107" s="189">
        <f>J272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100</v>
      </c>
      <c r="E108" s="188"/>
      <c r="F108" s="188"/>
      <c r="G108" s="188"/>
      <c r="H108" s="188"/>
      <c r="I108" s="188"/>
      <c r="J108" s="189">
        <f>J275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68"/>
      <c r="C114" s="69"/>
      <c r="D114" s="69"/>
      <c r="E114" s="69"/>
      <c r="F114" s="69"/>
      <c r="G114" s="69"/>
      <c r="H114" s="69"/>
      <c r="I114" s="69"/>
      <c r="J114" s="69"/>
      <c r="K114" s="69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102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16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174" t="str">
        <f>E7</f>
        <v>Ostravska univerzita-21.10.2020 - upraveny dle p.Svoboda</v>
      </c>
      <c r="F118" s="32"/>
      <c r="G118" s="32"/>
      <c r="H118" s="32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91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76" t="str">
        <f>E9</f>
        <v>SO 03 - SO 03</v>
      </c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20</v>
      </c>
      <c r="D122" s="40"/>
      <c r="E122" s="40"/>
      <c r="F122" s="27" t="str">
        <f>F12</f>
        <v xml:space="preserve"> </v>
      </c>
      <c r="G122" s="40"/>
      <c r="H122" s="40"/>
      <c r="I122" s="32" t="s">
        <v>22</v>
      </c>
      <c r="J122" s="79" t="str">
        <f>IF(J12="","",J12)</f>
        <v>21. 10. 2020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24</v>
      </c>
      <c r="D124" s="40"/>
      <c r="E124" s="40"/>
      <c r="F124" s="27" t="str">
        <f>E15</f>
        <v xml:space="preserve"> </v>
      </c>
      <c r="G124" s="40"/>
      <c r="H124" s="40"/>
      <c r="I124" s="32" t="s">
        <v>29</v>
      </c>
      <c r="J124" s="36" t="str">
        <f>E21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27</v>
      </c>
      <c r="D125" s="40"/>
      <c r="E125" s="40"/>
      <c r="F125" s="27" t="str">
        <f>IF(E18="","",E18)</f>
        <v>Vyplň údaj</v>
      </c>
      <c r="G125" s="40"/>
      <c r="H125" s="40"/>
      <c r="I125" s="32" t="s">
        <v>31</v>
      </c>
      <c r="J125" s="36" t="str">
        <f>E24</f>
        <v xml:space="preserve"> 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1" customFormat="1" ht="29.28" customHeight="1">
      <c r="A127" s="191"/>
      <c r="B127" s="192"/>
      <c r="C127" s="193" t="s">
        <v>103</v>
      </c>
      <c r="D127" s="194" t="s">
        <v>58</v>
      </c>
      <c r="E127" s="194" t="s">
        <v>54</v>
      </c>
      <c r="F127" s="194" t="s">
        <v>55</v>
      </c>
      <c r="G127" s="194" t="s">
        <v>104</v>
      </c>
      <c r="H127" s="194" t="s">
        <v>105</v>
      </c>
      <c r="I127" s="194" t="s">
        <v>106</v>
      </c>
      <c r="J127" s="195" t="s">
        <v>95</v>
      </c>
      <c r="K127" s="196" t="s">
        <v>107</v>
      </c>
      <c r="L127" s="197"/>
      <c r="M127" s="100" t="s">
        <v>1</v>
      </c>
      <c r="N127" s="101" t="s">
        <v>37</v>
      </c>
      <c r="O127" s="101" t="s">
        <v>108</v>
      </c>
      <c r="P127" s="101" t="s">
        <v>109</v>
      </c>
      <c r="Q127" s="101" t="s">
        <v>110</v>
      </c>
      <c r="R127" s="101" t="s">
        <v>111</v>
      </c>
      <c r="S127" s="101" t="s">
        <v>112</v>
      </c>
      <c r="T127" s="102" t="s">
        <v>113</v>
      </c>
      <c r="U127" s="191"/>
      <c r="V127" s="191"/>
      <c r="W127" s="191"/>
      <c r="X127" s="191"/>
      <c r="Y127" s="191"/>
      <c r="Z127" s="191"/>
      <c r="AA127" s="191"/>
      <c r="AB127" s="191"/>
      <c r="AC127" s="191"/>
      <c r="AD127" s="191"/>
      <c r="AE127" s="191"/>
    </row>
    <row r="128" s="2" customFormat="1" ht="22.8" customHeight="1">
      <c r="A128" s="38"/>
      <c r="B128" s="39"/>
      <c r="C128" s="107" t="s">
        <v>114</v>
      </c>
      <c r="D128" s="40"/>
      <c r="E128" s="40"/>
      <c r="F128" s="40"/>
      <c r="G128" s="40"/>
      <c r="H128" s="40"/>
      <c r="I128" s="40"/>
      <c r="J128" s="198">
        <f>BK128</f>
        <v>0</v>
      </c>
      <c r="K128" s="40"/>
      <c r="L128" s="44"/>
      <c r="M128" s="103"/>
      <c r="N128" s="199"/>
      <c r="O128" s="104"/>
      <c r="P128" s="200">
        <f>P129</f>
        <v>0</v>
      </c>
      <c r="Q128" s="104"/>
      <c r="R128" s="200">
        <f>R129</f>
        <v>0</v>
      </c>
      <c r="S128" s="104"/>
      <c r="T128" s="201">
        <f>T129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72</v>
      </c>
      <c r="AU128" s="17" t="s">
        <v>97</v>
      </c>
      <c r="BK128" s="202">
        <f>BK129</f>
        <v>0</v>
      </c>
    </row>
    <row r="129" s="12" customFormat="1" ht="25.92" customHeight="1">
      <c r="A129" s="12"/>
      <c r="B129" s="203"/>
      <c r="C129" s="204"/>
      <c r="D129" s="205" t="s">
        <v>72</v>
      </c>
      <c r="E129" s="206" t="s">
        <v>115</v>
      </c>
      <c r="F129" s="206" t="s">
        <v>1158</v>
      </c>
      <c r="G129" s="204"/>
      <c r="H129" s="204"/>
      <c r="I129" s="207"/>
      <c r="J129" s="208">
        <f>BK129</f>
        <v>0</v>
      </c>
      <c r="K129" s="204"/>
      <c r="L129" s="209"/>
      <c r="M129" s="210"/>
      <c r="N129" s="211"/>
      <c r="O129" s="211"/>
      <c r="P129" s="212">
        <f>P130+P187+P193+P202+P221+P224+P238+P246+P263+P272+P275</f>
        <v>0</v>
      </c>
      <c r="Q129" s="211"/>
      <c r="R129" s="212">
        <f>R130+R187+R193+R202+R221+R224+R238+R246+R263+R272+R275</f>
        <v>0</v>
      </c>
      <c r="S129" s="211"/>
      <c r="T129" s="213">
        <f>T130+T187+T193+T202+T221+T224+T238+T246+T263+T272+T275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81</v>
      </c>
      <c r="AT129" s="215" t="s">
        <v>72</v>
      </c>
      <c r="AU129" s="215" t="s">
        <v>73</v>
      </c>
      <c r="AY129" s="214" t="s">
        <v>117</v>
      </c>
      <c r="BK129" s="216">
        <f>BK130+BK187+BK193+BK202+BK221+BK224+BK238+BK246+BK263+BK272+BK275</f>
        <v>0</v>
      </c>
    </row>
    <row r="130" s="12" customFormat="1" ht="22.8" customHeight="1">
      <c r="A130" s="12"/>
      <c r="B130" s="203"/>
      <c r="C130" s="204"/>
      <c r="D130" s="205" t="s">
        <v>72</v>
      </c>
      <c r="E130" s="217" t="s">
        <v>967</v>
      </c>
      <c r="F130" s="217" t="s">
        <v>1159</v>
      </c>
      <c r="G130" s="204"/>
      <c r="H130" s="204"/>
      <c r="I130" s="207"/>
      <c r="J130" s="218">
        <f>BK130</f>
        <v>0</v>
      </c>
      <c r="K130" s="204"/>
      <c r="L130" s="209"/>
      <c r="M130" s="210"/>
      <c r="N130" s="211"/>
      <c r="O130" s="211"/>
      <c r="P130" s="212">
        <f>SUM(P131:P186)</f>
        <v>0</v>
      </c>
      <c r="Q130" s="211"/>
      <c r="R130" s="212">
        <f>SUM(R131:R186)</f>
        <v>0</v>
      </c>
      <c r="S130" s="211"/>
      <c r="T130" s="213">
        <f>SUM(T131:T186)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81</v>
      </c>
      <c r="AT130" s="215" t="s">
        <v>72</v>
      </c>
      <c r="AU130" s="215" t="s">
        <v>81</v>
      </c>
      <c r="AY130" s="214" t="s">
        <v>117</v>
      </c>
      <c r="BK130" s="216">
        <f>SUM(BK131:BK186)</f>
        <v>0</v>
      </c>
    </row>
    <row r="131" s="2" customFormat="1" ht="24.15" customHeight="1">
      <c r="A131" s="38"/>
      <c r="B131" s="39"/>
      <c r="C131" s="219" t="s">
        <v>81</v>
      </c>
      <c r="D131" s="219" t="s">
        <v>120</v>
      </c>
      <c r="E131" s="220" t="s">
        <v>1160</v>
      </c>
      <c r="F131" s="221" t="s">
        <v>1161</v>
      </c>
      <c r="G131" s="222" t="s">
        <v>173</v>
      </c>
      <c r="H131" s="223">
        <v>3.8100000000000001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38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124</v>
      </c>
      <c r="AT131" s="231" t="s">
        <v>120</v>
      </c>
      <c r="AU131" s="231" t="s">
        <v>83</v>
      </c>
      <c r="AY131" s="17" t="s">
        <v>117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81</v>
      </c>
      <c r="BK131" s="232">
        <f>ROUND(I131*H131,2)</f>
        <v>0</v>
      </c>
      <c r="BL131" s="17" t="s">
        <v>124</v>
      </c>
      <c r="BM131" s="231" t="s">
        <v>83</v>
      </c>
    </row>
    <row r="132" s="2" customFormat="1">
      <c r="A132" s="38"/>
      <c r="B132" s="39"/>
      <c r="C132" s="40"/>
      <c r="D132" s="233" t="s">
        <v>125</v>
      </c>
      <c r="E132" s="40"/>
      <c r="F132" s="234" t="s">
        <v>1161</v>
      </c>
      <c r="G132" s="40"/>
      <c r="H132" s="40"/>
      <c r="I132" s="235"/>
      <c r="J132" s="40"/>
      <c r="K132" s="40"/>
      <c r="L132" s="44"/>
      <c r="M132" s="236"/>
      <c r="N132" s="237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125</v>
      </c>
      <c r="AU132" s="17" t="s">
        <v>83</v>
      </c>
    </row>
    <row r="133" s="13" customFormat="1">
      <c r="A133" s="13"/>
      <c r="B133" s="243"/>
      <c r="C133" s="244"/>
      <c r="D133" s="233" t="s">
        <v>174</v>
      </c>
      <c r="E133" s="245" t="s">
        <v>1</v>
      </c>
      <c r="F133" s="246" t="s">
        <v>1162</v>
      </c>
      <c r="G133" s="244"/>
      <c r="H133" s="245" t="s">
        <v>1</v>
      </c>
      <c r="I133" s="247"/>
      <c r="J133" s="244"/>
      <c r="K133" s="244"/>
      <c r="L133" s="248"/>
      <c r="M133" s="249"/>
      <c r="N133" s="250"/>
      <c r="O133" s="250"/>
      <c r="P133" s="250"/>
      <c r="Q133" s="250"/>
      <c r="R133" s="250"/>
      <c r="S133" s="250"/>
      <c r="T133" s="25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2" t="s">
        <v>174</v>
      </c>
      <c r="AU133" s="252" t="s">
        <v>83</v>
      </c>
      <c r="AV133" s="13" t="s">
        <v>81</v>
      </c>
      <c r="AW133" s="13" t="s">
        <v>30</v>
      </c>
      <c r="AX133" s="13" t="s">
        <v>73</v>
      </c>
      <c r="AY133" s="252" t="s">
        <v>117</v>
      </c>
    </row>
    <row r="134" s="14" customFormat="1">
      <c r="A134" s="14"/>
      <c r="B134" s="253"/>
      <c r="C134" s="254"/>
      <c r="D134" s="233" t="s">
        <v>174</v>
      </c>
      <c r="E134" s="255" t="s">
        <v>1</v>
      </c>
      <c r="F134" s="256" t="s">
        <v>1163</v>
      </c>
      <c r="G134" s="254"/>
      <c r="H134" s="257">
        <v>2.1000000000000001</v>
      </c>
      <c r="I134" s="258"/>
      <c r="J134" s="254"/>
      <c r="K134" s="254"/>
      <c r="L134" s="259"/>
      <c r="M134" s="260"/>
      <c r="N134" s="261"/>
      <c r="O134" s="261"/>
      <c r="P134" s="261"/>
      <c r="Q134" s="261"/>
      <c r="R134" s="261"/>
      <c r="S134" s="261"/>
      <c r="T134" s="26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3" t="s">
        <v>174</v>
      </c>
      <c r="AU134" s="263" t="s">
        <v>83</v>
      </c>
      <c r="AV134" s="14" t="s">
        <v>83</v>
      </c>
      <c r="AW134" s="14" t="s">
        <v>30</v>
      </c>
      <c r="AX134" s="14" t="s">
        <v>73</v>
      </c>
      <c r="AY134" s="263" t="s">
        <v>117</v>
      </c>
    </row>
    <row r="135" s="13" customFormat="1">
      <c r="A135" s="13"/>
      <c r="B135" s="243"/>
      <c r="C135" s="244"/>
      <c r="D135" s="233" t="s">
        <v>174</v>
      </c>
      <c r="E135" s="245" t="s">
        <v>1</v>
      </c>
      <c r="F135" s="246" t="s">
        <v>1164</v>
      </c>
      <c r="G135" s="244"/>
      <c r="H135" s="245" t="s">
        <v>1</v>
      </c>
      <c r="I135" s="247"/>
      <c r="J135" s="244"/>
      <c r="K135" s="244"/>
      <c r="L135" s="248"/>
      <c r="M135" s="249"/>
      <c r="N135" s="250"/>
      <c r="O135" s="250"/>
      <c r="P135" s="250"/>
      <c r="Q135" s="250"/>
      <c r="R135" s="250"/>
      <c r="S135" s="250"/>
      <c r="T135" s="25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2" t="s">
        <v>174</v>
      </c>
      <c r="AU135" s="252" t="s">
        <v>83</v>
      </c>
      <c r="AV135" s="13" t="s">
        <v>81</v>
      </c>
      <c r="AW135" s="13" t="s">
        <v>30</v>
      </c>
      <c r="AX135" s="13" t="s">
        <v>73</v>
      </c>
      <c r="AY135" s="252" t="s">
        <v>117</v>
      </c>
    </row>
    <row r="136" s="14" customFormat="1">
      <c r="A136" s="14"/>
      <c r="B136" s="253"/>
      <c r="C136" s="254"/>
      <c r="D136" s="233" t="s">
        <v>174</v>
      </c>
      <c r="E136" s="255" t="s">
        <v>1</v>
      </c>
      <c r="F136" s="256" t="s">
        <v>1165</v>
      </c>
      <c r="G136" s="254"/>
      <c r="H136" s="257">
        <v>1.71</v>
      </c>
      <c r="I136" s="258"/>
      <c r="J136" s="254"/>
      <c r="K136" s="254"/>
      <c r="L136" s="259"/>
      <c r="M136" s="260"/>
      <c r="N136" s="261"/>
      <c r="O136" s="261"/>
      <c r="P136" s="261"/>
      <c r="Q136" s="261"/>
      <c r="R136" s="261"/>
      <c r="S136" s="261"/>
      <c r="T136" s="26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3" t="s">
        <v>174</v>
      </c>
      <c r="AU136" s="263" t="s">
        <v>83</v>
      </c>
      <c r="AV136" s="14" t="s">
        <v>83</v>
      </c>
      <c r="AW136" s="14" t="s">
        <v>30</v>
      </c>
      <c r="AX136" s="14" t="s">
        <v>73</v>
      </c>
      <c r="AY136" s="263" t="s">
        <v>117</v>
      </c>
    </row>
    <row r="137" s="15" customFormat="1">
      <c r="A137" s="15"/>
      <c r="B137" s="264"/>
      <c r="C137" s="265"/>
      <c r="D137" s="233" t="s">
        <v>174</v>
      </c>
      <c r="E137" s="266" t="s">
        <v>1</v>
      </c>
      <c r="F137" s="267" t="s">
        <v>179</v>
      </c>
      <c r="G137" s="265"/>
      <c r="H137" s="268">
        <v>3.8100000000000001</v>
      </c>
      <c r="I137" s="269"/>
      <c r="J137" s="265"/>
      <c r="K137" s="265"/>
      <c r="L137" s="270"/>
      <c r="M137" s="271"/>
      <c r="N137" s="272"/>
      <c r="O137" s="272"/>
      <c r="P137" s="272"/>
      <c r="Q137" s="272"/>
      <c r="R137" s="272"/>
      <c r="S137" s="272"/>
      <c r="T137" s="273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74" t="s">
        <v>174</v>
      </c>
      <c r="AU137" s="274" t="s">
        <v>83</v>
      </c>
      <c r="AV137" s="15" t="s">
        <v>124</v>
      </c>
      <c r="AW137" s="15" t="s">
        <v>30</v>
      </c>
      <c r="AX137" s="15" t="s">
        <v>81</v>
      </c>
      <c r="AY137" s="274" t="s">
        <v>117</v>
      </c>
    </row>
    <row r="138" s="2" customFormat="1" ht="14.4" customHeight="1">
      <c r="A138" s="38"/>
      <c r="B138" s="39"/>
      <c r="C138" s="219" t="s">
        <v>83</v>
      </c>
      <c r="D138" s="219" t="s">
        <v>120</v>
      </c>
      <c r="E138" s="220" t="s">
        <v>1166</v>
      </c>
      <c r="F138" s="221" t="s">
        <v>1167</v>
      </c>
      <c r="G138" s="222" t="s">
        <v>173</v>
      </c>
      <c r="H138" s="223">
        <v>3.8100000000000001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38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124</v>
      </c>
      <c r="AT138" s="231" t="s">
        <v>120</v>
      </c>
      <c r="AU138" s="231" t="s">
        <v>83</v>
      </c>
      <c r="AY138" s="17" t="s">
        <v>117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81</v>
      </c>
      <c r="BK138" s="232">
        <f>ROUND(I138*H138,2)</f>
        <v>0</v>
      </c>
      <c r="BL138" s="17" t="s">
        <v>124</v>
      </c>
      <c r="BM138" s="231" t="s">
        <v>124</v>
      </c>
    </row>
    <row r="139" s="2" customFormat="1">
      <c r="A139" s="38"/>
      <c r="B139" s="39"/>
      <c r="C139" s="40"/>
      <c r="D139" s="233" t="s">
        <v>125</v>
      </c>
      <c r="E139" s="40"/>
      <c r="F139" s="234" t="s">
        <v>1167</v>
      </c>
      <c r="G139" s="40"/>
      <c r="H139" s="40"/>
      <c r="I139" s="235"/>
      <c r="J139" s="40"/>
      <c r="K139" s="40"/>
      <c r="L139" s="44"/>
      <c r="M139" s="236"/>
      <c r="N139" s="237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125</v>
      </c>
      <c r="AU139" s="17" t="s">
        <v>83</v>
      </c>
    </row>
    <row r="140" s="2" customFormat="1" ht="14.4" customHeight="1">
      <c r="A140" s="38"/>
      <c r="B140" s="39"/>
      <c r="C140" s="219" t="s">
        <v>128</v>
      </c>
      <c r="D140" s="219" t="s">
        <v>120</v>
      </c>
      <c r="E140" s="220" t="s">
        <v>1168</v>
      </c>
      <c r="F140" s="221" t="s">
        <v>1169</v>
      </c>
      <c r="G140" s="222" t="s">
        <v>182</v>
      </c>
      <c r="H140" s="223">
        <v>52.906999999999996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38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124</v>
      </c>
      <c r="AT140" s="231" t="s">
        <v>120</v>
      </c>
      <c r="AU140" s="231" t="s">
        <v>83</v>
      </c>
      <c r="AY140" s="17" t="s">
        <v>117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81</v>
      </c>
      <c r="BK140" s="232">
        <f>ROUND(I140*H140,2)</f>
        <v>0</v>
      </c>
      <c r="BL140" s="17" t="s">
        <v>124</v>
      </c>
      <c r="BM140" s="231" t="s">
        <v>131</v>
      </c>
    </row>
    <row r="141" s="2" customFormat="1">
      <c r="A141" s="38"/>
      <c r="B141" s="39"/>
      <c r="C141" s="40"/>
      <c r="D141" s="233" t="s">
        <v>125</v>
      </c>
      <c r="E141" s="40"/>
      <c r="F141" s="234" t="s">
        <v>1169</v>
      </c>
      <c r="G141" s="40"/>
      <c r="H141" s="40"/>
      <c r="I141" s="235"/>
      <c r="J141" s="40"/>
      <c r="K141" s="40"/>
      <c r="L141" s="44"/>
      <c r="M141" s="236"/>
      <c r="N141" s="237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125</v>
      </c>
      <c r="AU141" s="17" t="s">
        <v>83</v>
      </c>
    </row>
    <row r="142" s="14" customFormat="1">
      <c r="A142" s="14"/>
      <c r="B142" s="253"/>
      <c r="C142" s="254"/>
      <c r="D142" s="233" t="s">
        <v>174</v>
      </c>
      <c r="E142" s="255" t="s">
        <v>1</v>
      </c>
      <c r="F142" s="256" t="s">
        <v>1170</v>
      </c>
      <c r="G142" s="254"/>
      <c r="H142" s="257">
        <v>56.656999999999996</v>
      </c>
      <c r="I142" s="258"/>
      <c r="J142" s="254"/>
      <c r="K142" s="254"/>
      <c r="L142" s="259"/>
      <c r="M142" s="260"/>
      <c r="N142" s="261"/>
      <c r="O142" s="261"/>
      <c r="P142" s="261"/>
      <c r="Q142" s="261"/>
      <c r="R142" s="261"/>
      <c r="S142" s="261"/>
      <c r="T142" s="26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3" t="s">
        <v>174</v>
      </c>
      <c r="AU142" s="263" t="s">
        <v>83</v>
      </c>
      <c r="AV142" s="14" t="s">
        <v>83</v>
      </c>
      <c r="AW142" s="14" t="s">
        <v>30</v>
      </c>
      <c r="AX142" s="14" t="s">
        <v>73</v>
      </c>
      <c r="AY142" s="263" t="s">
        <v>117</v>
      </c>
    </row>
    <row r="143" s="13" customFormat="1">
      <c r="A143" s="13"/>
      <c r="B143" s="243"/>
      <c r="C143" s="244"/>
      <c r="D143" s="233" t="s">
        <v>174</v>
      </c>
      <c r="E143" s="245" t="s">
        <v>1</v>
      </c>
      <c r="F143" s="246" t="s">
        <v>1171</v>
      </c>
      <c r="G143" s="244"/>
      <c r="H143" s="245" t="s">
        <v>1</v>
      </c>
      <c r="I143" s="247"/>
      <c r="J143" s="244"/>
      <c r="K143" s="244"/>
      <c r="L143" s="248"/>
      <c r="M143" s="249"/>
      <c r="N143" s="250"/>
      <c r="O143" s="250"/>
      <c r="P143" s="250"/>
      <c r="Q143" s="250"/>
      <c r="R143" s="250"/>
      <c r="S143" s="250"/>
      <c r="T143" s="25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2" t="s">
        <v>174</v>
      </c>
      <c r="AU143" s="252" t="s">
        <v>83</v>
      </c>
      <c r="AV143" s="13" t="s">
        <v>81</v>
      </c>
      <c r="AW143" s="13" t="s">
        <v>30</v>
      </c>
      <c r="AX143" s="13" t="s">
        <v>73</v>
      </c>
      <c r="AY143" s="252" t="s">
        <v>117</v>
      </c>
    </row>
    <row r="144" s="14" customFormat="1">
      <c r="A144" s="14"/>
      <c r="B144" s="253"/>
      <c r="C144" s="254"/>
      <c r="D144" s="233" t="s">
        <v>174</v>
      </c>
      <c r="E144" s="255" t="s">
        <v>1</v>
      </c>
      <c r="F144" s="256" t="s">
        <v>1172</v>
      </c>
      <c r="G144" s="254"/>
      <c r="H144" s="257">
        <v>-3.75</v>
      </c>
      <c r="I144" s="258"/>
      <c r="J144" s="254"/>
      <c r="K144" s="254"/>
      <c r="L144" s="259"/>
      <c r="M144" s="260"/>
      <c r="N144" s="261"/>
      <c r="O144" s="261"/>
      <c r="P144" s="261"/>
      <c r="Q144" s="261"/>
      <c r="R144" s="261"/>
      <c r="S144" s="261"/>
      <c r="T144" s="26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3" t="s">
        <v>174</v>
      </c>
      <c r="AU144" s="263" t="s">
        <v>83</v>
      </c>
      <c r="AV144" s="14" t="s">
        <v>83</v>
      </c>
      <c r="AW144" s="14" t="s">
        <v>30</v>
      </c>
      <c r="AX144" s="14" t="s">
        <v>73</v>
      </c>
      <c r="AY144" s="263" t="s">
        <v>117</v>
      </c>
    </row>
    <row r="145" s="15" customFormat="1">
      <c r="A145" s="15"/>
      <c r="B145" s="264"/>
      <c r="C145" s="265"/>
      <c r="D145" s="233" t="s">
        <v>174</v>
      </c>
      <c r="E145" s="266" t="s">
        <v>1</v>
      </c>
      <c r="F145" s="267" t="s">
        <v>179</v>
      </c>
      <c r="G145" s="265"/>
      <c r="H145" s="268">
        <v>52.906999999999996</v>
      </c>
      <c r="I145" s="269"/>
      <c r="J145" s="265"/>
      <c r="K145" s="265"/>
      <c r="L145" s="270"/>
      <c r="M145" s="271"/>
      <c r="N145" s="272"/>
      <c r="O145" s="272"/>
      <c r="P145" s="272"/>
      <c r="Q145" s="272"/>
      <c r="R145" s="272"/>
      <c r="S145" s="272"/>
      <c r="T145" s="273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74" t="s">
        <v>174</v>
      </c>
      <c r="AU145" s="274" t="s">
        <v>83</v>
      </c>
      <c r="AV145" s="15" t="s">
        <v>124</v>
      </c>
      <c r="AW145" s="15" t="s">
        <v>30</v>
      </c>
      <c r="AX145" s="15" t="s">
        <v>81</v>
      </c>
      <c r="AY145" s="274" t="s">
        <v>117</v>
      </c>
    </row>
    <row r="146" s="2" customFormat="1" ht="14.4" customHeight="1">
      <c r="A146" s="38"/>
      <c r="B146" s="39"/>
      <c r="C146" s="219" t="s">
        <v>124</v>
      </c>
      <c r="D146" s="219" t="s">
        <v>120</v>
      </c>
      <c r="E146" s="220" t="s">
        <v>1173</v>
      </c>
      <c r="F146" s="221" t="s">
        <v>1174</v>
      </c>
      <c r="G146" s="222" t="s">
        <v>431</v>
      </c>
      <c r="H146" s="223">
        <v>12.6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38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124</v>
      </c>
      <c r="AT146" s="231" t="s">
        <v>120</v>
      </c>
      <c r="AU146" s="231" t="s">
        <v>83</v>
      </c>
      <c r="AY146" s="17" t="s">
        <v>117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81</v>
      </c>
      <c r="BK146" s="232">
        <f>ROUND(I146*H146,2)</f>
        <v>0</v>
      </c>
      <c r="BL146" s="17" t="s">
        <v>124</v>
      </c>
      <c r="BM146" s="231" t="s">
        <v>136</v>
      </c>
    </row>
    <row r="147" s="2" customFormat="1">
      <c r="A147" s="38"/>
      <c r="B147" s="39"/>
      <c r="C147" s="40"/>
      <c r="D147" s="233" t="s">
        <v>125</v>
      </c>
      <c r="E147" s="40"/>
      <c r="F147" s="234" t="s">
        <v>1174</v>
      </c>
      <c r="G147" s="40"/>
      <c r="H147" s="40"/>
      <c r="I147" s="235"/>
      <c r="J147" s="40"/>
      <c r="K147" s="40"/>
      <c r="L147" s="44"/>
      <c r="M147" s="236"/>
      <c r="N147" s="237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125</v>
      </c>
      <c r="AU147" s="17" t="s">
        <v>83</v>
      </c>
    </row>
    <row r="148" s="13" customFormat="1">
      <c r="A148" s="13"/>
      <c r="B148" s="243"/>
      <c r="C148" s="244"/>
      <c r="D148" s="233" t="s">
        <v>174</v>
      </c>
      <c r="E148" s="245" t="s">
        <v>1</v>
      </c>
      <c r="F148" s="246" t="s">
        <v>1175</v>
      </c>
      <c r="G148" s="244"/>
      <c r="H148" s="245" t="s">
        <v>1</v>
      </c>
      <c r="I148" s="247"/>
      <c r="J148" s="244"/>
      <c r="K148" s="244"/>
      <c r="L148" s="248"/>
      <c r="M148" s="249"/>
      <c r="N148" s="250"/>
      <c r="O148" s="250"/>
      <c r="P148" s="250"/>
      <c r="Q148" s="250"/>
      <c r="R148" s="250"/>
      <c r="S148" s="250"/>
      <c r="T148" s="25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2" t="s">
        <v>174</v>
      </c>
      <c r="AU148" s="252" t="s">
        <v>83</v>
      </c>
      <c r="AV148" s="13" t="s">
        <v>81</v>
      </c>
      <c r="AW148" s="13" t="s">
        <v>30</v>
      </c>
      <c r="AX148" s="13" t="s">
        <v>73</v>
      </c>
      <c r="AY148" s="252" t="s">
        <v>117</v>
      </c>
    </row>
    <row r="149" s="14" customFormat="1">
      <c r="A149" s="14"/>
      <c r="B149" s="253"/>
      <c r="C149" s="254"/>
      <c r="D149" s="233" t="s">
        <v>174</v>
      </c>
      <c r="E149" s="255" t="s">
        <v>1</v>
      </c>
      <c r="F149" s="256" t="s">
        <v>1176</v>
      </c>
      <c r="G149" s="254"/>
      <c r="H149" s="257">
        <v>8</v>
      </c>
      <c r="I149" s="258"/>
      <c r="J149" s="254"/>
      <c r="K149" s="254"/>
      <c r="L149" s="259"/>
      <c r="M149" s="260"/>
      <c r="N149" s="261"/>
      <c r="O149" s="261"/>
      <c r="P149" s="261"/>
      <c r="Q149" s="261"/>
      <c r="R149" s="261"/>
      <c r="S149" s="261"/>
      <c r="T149" s="26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3" t="s">
        <v>174</v>
      </c>
      <c r="AU149" s="263" t="s">
        <v>83</v>
      </c>
      <c r="AV149" s="14" t="s">
        <v>83</v>
      </c>
      <c r="AW149" s="14" t="s">
        <v>30</v>
      </c>
      <c r="AX149" s="14" t="s">
        <v>73</v>
      </c>
      <c r="AY149" s="263" t="s">
        <v>117</v>
      </c>
    </row>
    <row r="150" s="14" customFormat="1">
      <c r="A150" s="14"/>
      <c r="B150" s="253"/>
      <c r="C150" s="254"/>
      <c r="D150" s="233" t="s">
        <v>174</v>
      </c>
      <c r="E150" s="255" t="s">
        <v>1</v>
      </c>
      <c r="F150" s="256" t="s">
        <v>1177</v>
      </c>
      <c r="G150" s="254"/>
      <c r="H150" s="257">
        <v>4.5999999999999996</v>
      </c>
      <c r="I150" s="258"/>
      <c r="J150" s="254"/>
      <c r="K150" s="254"/>
      <c r="L150" s="259"/>
      <c r="M150" s="260"/>
      <c r="N150" s="261"/>
      <c r="O150" s="261"/>
      <c r="P150" s="261"/>
      <c r="Q150" s="261"/>
      <c r="R150" s="261"/>
      <c r="S150" s="261"/>
      <c r="T150" s="26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3" t="s">
        <v>174</v>
      </c>
      <c r="AU150" s="263" t="s">
        <v>83</v>
      </c>
      <c r="AV150" s="14" t="s">
        <v>83</v>
      </c>
      <c r="AW150" s="14" t="s">
        <v>30</v>
      </c>
      <c r="AX150" s="14" t="s">
        <v>73</v>
      </c>
      <c r="AY150" s="263" t="s">
        <v>117</v>
      </c>
    </row>
    <row r="151" s="15" customFormat="1">
      <c r="A151" s="15"/>
      <c r="B151" s="264"/>
      <c r="C151" s="265"/>
      <c r="D151" s="233" t="s">
        <v>174</v>
      </c>
      <c r="E151" s="266" t="s">
        <v>1</v>
      </c>
      <c r="F151" s="267" t="s">
        <v>179</v>
      </c>
      <c r="G151" s="265"/>
      <c r="H151" s="268">
        <v>12.6</v>
      </c>
      <c r="I151" s="269"/>
      <c r="J151" s="265"/>
      <c r="K151" s="265"/>
      <c r="L151" s="270"/>
      <c r="M151" s="271"/>
      <c r="N151" s="272"/>
      <c r="O151" s="272"/>
      <c r="P151" s="272"/>
      <c r="Q151" s="272"/>
      <c r="R151" s="272"/>
      <c r="S151" s="272"/>
      <c r="T151" s="273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74" t="s">
        <v>174</v>
      </c>
      <c r="AU151" s="274" t="s">
        <v>83</v>
      </c>
      <c r="AV151" s="15" t="s">
        <v>124</v>
      </c>
      <c r="AW151" s="15" t="s">
        <v>30</v>
      </c>
      <c r="AX151" s="15" t="s">
        <v>81</v>
      </c>
      <c r="AY151" s="274" t="s">
        <v>117</v>
      </c>
    </row>
    <row r="152" s="2" customFormat="1" ht="14.4" customHeight="1">
      <c r="A152" s="38"/>
      <c r="B152" s="39"/>
      <c r="C152" s="219" t="s">
        <v>138</v>
      </c>
      <c r="D152" s="219" t="s">
        <v>120</v>
      </c>
      <c r="E152" s="220" t="s">
        <v>1178</v>
      </c>
      <c r="F152" s="221" t="s">
        <v>1179</v>
      </c>
      <c r="G152" s="222" t="s">
        <v>173</v>
      </c>
      <c r="H152" s="223">
        <v>0.57599999999999996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38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124</v>
      </c>
      <c r="AT152" s="231" t="s">
        <v>120</v>
      </c>
      <c r="AU152" s="231" t="s">
        <v>83</v>
      </c>
      <c r="AY152" s="17" t="s">
        <v>117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81</v>
      </c>
      <c r="BK152" s="232">
        <f>ROUND(I152*H152,2)</f>
        <v>0</v>
      </c>
      <c r="BL152" s="17" t="s">
        <v>124</v>
      </c>
      <c r="BM152" s="231" t="s">
        <v>141</v>
      </c>
    </row>
    <row r="153" s="2" customFormat="1">
      <c r="A153" s="38"/>
      <c r="B153" s="39"/>
      <c r="C153" s="40"/>
      <c r="D153" s="233" t="s">
        <v>125</v>
      </c>
      <c r="E153" s="40"/>
      <c r="F153" s="234" t="s">
        <v>1179</v>
      </c>
      <c r="G153" s="40"/>
      <c r="H153" s="40"/>
      <c r="I153" s="235"/>
      <c r="J153" s="40"/>
      <c r="K153" s="40"/>
      <c r="L153" s="44"/>
      <c r="M153" s="236"/>
      <c r="N153" s="237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125</v>
      </c>
      <c r="AU153" s="17" t="s">
        <v>83</v>
      </c>
    </row>
    <row r="154" s="13" customFormat="1">
      <c r="A154" s="13"/>
      <c r="B154" s="243"/>
      <c r="C154" s="244"/>
      <c r="D154" s="233" t="s">
        <v>174</v>
      </c>
      <c r="E154" s="245" t="s">
        <v>1</v>
      </c>
      <c r="F154" s="246" t="s">
        <v>1180</v>
      </c>
      <c r="G154" s="244"/>
      <c r="H154" s="245" t="s">
        <v>1</v>
      </c>
      <c r="I154" s="247"/>
      <c r="J154" s="244"/>
      <c r="K154" s="244"/>
      <c r="L154" s="248"/>
      <c r="M154" s="249"/>
      <c r="N154" s="250"/>
      <c r="O154" s="250"/>
      <c r="P154" s="250"/>
      <c r="Q154" s="250"/>
      <c r="R154" s="250"/>
      <c r="S154" s="250"/>
      <c r="T154" s="25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2" t="s">
        <v>174</v>
      </c>
      <c r="AU154" s="252" t="s">
        <v>83</v>
      </c>
      <c r="AV154" s="13" t="s">
        <v>81</v>
      </c>
      <c r="AW154" s="13" t="s">
        <v>30</v>
      </c>
      <c r="AX154" s="13" t="s">
        <v>73</v>
      </c>
      <c r="AY154" s="252" t="s">
        <v>117</v>
      </c>
    </row>
    <row r="155" s="14" customFormat="1">
      <c r="A155" s="14"/>
      <c r="B155" s="253"/>
      <c r="C155" s="254"/>
      <c r="D155" s="233" t="s">
        <v>174</v>
      </c>
      <c r="E155" s="255" t="s">
        <v>1</v>
      </c>
      <c r="F155" s="256" t="s">
        <v>1181</v>
      </c>
      <c r="G155" s="254"/>
      <c r="H155" s="257">
        <v>0.57599999999999996</v>
      </c>
      <c r="I155" s="258"/>
      <c r="J155" s="254"/>
      <c r="K155" s="254"/>
      <c r="L155" s="259"/>
      <c r="M155" s="260"/>
      <c r="N155" s="261"/>
      <c r="O155" s="261"/>
      <c r="P155" s="261"/>
      <c r="Q155" s="261"/>
      <c r="R155" s="261"/>
      <c r="S155" s="261"/>
      <c r="T155" s="26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3" t="s">
        <v>174</v>
      </c>
      <c r="AU155" s="263" t="s">
        <v>83</v>
      </c>
      <c r="AV155" s="14" t="s">
        <v>83</v>
      </c>
      <c r="AW155" s="14" t="s">
        <v>30</v>
      </c>
      <c r="AX155" s="14" t="s">
        <v>73</v>
      </c>
      <c r="AY155" s="263" t="s">
        <v>117</v>
      </c>
    </row>
    <row r="156" s="15" customFormat="1">
      <c r="A156" s="15"/>
      <c r="B156" s="264"/>
      <c r="C156" s="265"/>
      <c r="D156" s="233" t="s">
        <v>174</v>
      </c>
      <c r="E156" s="266" t="s">
        <v>1</v>
      </c>
      <c r="F156" s="267" t="s">
        <v>179</v>
      </c>
      <c r="G156" s="265"/>
      <c r="H156" s="268">
        <v>0.57599999999999996</v>
      </c>
      <c r="I156" s="269"/>
      <c r="J156" s="265"/>
      <c r="K156" s="265"/>
      <c r="L156" s="270"/>
      <c r="M156" s="271"/>
      <c r="N156" s="272"/>
      <c r="O156" s="272"/>
      <c r="P156" s="272"/>
      <c r="Q156" s="272"/>
      <c r="R156" s="272"/>
      <c r="S156" s="272"/>
      <c r="T156" s="273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74" t="s">
        <v>174</v>
      </c>
      <c r="AU156" s="274" t="s">
        <v>83</v>
      </c>
      <c r="AV156" s="15" t="s">
        <v>124</v>
      </c>
      <c r="AW156" s="15" t="s">
        <v>30</v>
      </c>
      <c r="AX156" s="15" t="s">
        <v>81</v>
      </c>
      <c r="AY156" s="274" t="s">
        <v>117</v>
      </c>
    </row>
    <row r="157" s="2" customFormat="1" ht="24.15" customHeight="1">
      <c r="A157" s="38"/>
      <c r="B157" s="39"/>
      <c r="C157" s="219" t="s">
        <v>131</v>
      </c>
      <c r="D157" s="219" t="s">
        <v>120</v>
      </c>
      <c r="E157" s="220" t="s">
        <v>1182</v>
      </c>
      <c r="F157" s="221" t="s">
        <v>1183</v>
      </c>
      <c r="G157" s="222" t="s">
        <v>173</v>
      </c>
      <c r="H157" s="223">
        <v>0.57599999999999996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38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124</v>
      </c>
      <c r="AT157" s="231" t="s">
        <v>120</v>
      </c>
      <c r="AU157" s="231" t="s">
        <v>83</v>
      </c>
      <c r="AY157" s="17" t="s">
        <v>117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81</v>
      </c>
      <c r="BK157" s="232">
        <f>ROUND(I157*H157,2)</f>
        <v>0</v>
      </c>
      <c r="BL157" s="17" t="s">
        <v>124</v>
      </c>
      <c r="BM157" s="231" t="s">
        <v>145</v>
      </c>
    </row>
    <row r="158" s="2" customFormat="1">
      <c r="A158" s="38"/>
      <c r="B158" s="39"/>
      <c r="C158" s="40"/>
      <c r="D158" s="233" t="s">
        <v>125</v>
      </c>
      <c r="E158" s="40"/>
      <c r="F158" s="234" t="s">
        <v>1183</v>
      </c>
      <c r="G158" s="40"/>
      <c r="H158" s="40"/>
      <c r="I158" s="235"/>
      <c r="J158" s="40"/>
      <c r="K158" s="40"/>
      <c r="L158" s="44"/>
      <c r="M158" s="236"/>
      <c r="N158" s="237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125</v>
      </c>
      <c r="AU158" s="17" t="s">
        <v>83</v>
      </c>
    </row>
    <row r="159" s="2" customFormat="1" ht="24.15" customHeight="1">
      <c r="A159" s="38"/>
      <c r="B159" s="39"/>
      <c r="C159" s="219" t="s">
        <v>147</v>
      </c>
      <c r="D159" s="219" t="s">
        <v>120</v>
      </c>
      <c r="E159" s="220" t="s">
        <v>1184</v>
      </c>
      <c r="F159" s="221" t="s">
        <v>1185</v>
      </c>
      <c r="G159" s="222" t="s">
        <v>173</v>
      </c>
      <c r="H159" s="223">
        <v>7.6500000000000004</v>
      </c>
      <c r="I159" s="224"/>
      <c r="J159" s="225">
        <f>ROUND(I159*H159,2)</f>
        <v>0</v>
      </c>
      <c r="K159" s="226"/>
      <c r="L159" s="44"/>
      <c r="M159" s="227" t="s">
        <v>1</v>
      </c>
      <c r="N159" s="228" t="s">
        <v>38</v>
      </c>
      <c r="O159" s="91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124</v>
      </c>
      <c r="AT159" s="231" t="s">
        <v>120</v>
      </c>
      <c r="AU159" s="231" t="s">
        <v>83</v>
      </c>
      <c r="AY159" s="17" t="s">
        <v>117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81</v>
      </c>
      <c r="BK159" s="232">
        <f>ROUND(I159*H159,2)</f>
        <v>0</v>
      </c>
      <c r="BL159" s="17" t="s">
        <v>124</v>
      </c>
      <c r="BM159" s="231" t="s">
        <v>150</v>
      </c>
    </row>
    <row r="160" s="2" customFormat="1">
      <c r="A160" s="38"/>
      <c r="B160" s="39"/>
      <c r="C160" s="40"/>
      <c r="D160" s="233" t="s">
        <v>125</v>
      </c>
      <c r="E160" s="40"/>
      <c r="F160" s="234" t="s">
        <v>1186</v>
      </c>
      <c r="G160" s="40"/>
      <c r="H160" s="40"/>
      <c r="I160" s="235"/>
      <c r="J160" s="40"/>
      <c r="K160" s="40"/>
      <c r="L160" s="44"/>
      <c r="M160" s="236"/>
      <c r="N160" s="237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125</v>
      </c>
      <c r="AU160" s="17" t="s">
        <v>83</v>
      </c>
    </row>
    <row r="161" s="2" customFormat="1" ht="24.15" customHeight="1">
      <c r="A161" s="38"/>
      <c r="B161" s="39"/>
      <c r="C161" s="219" t="s">
        <v>136</v>
      </c>
      <c r="D161" s="219" t="s">
        <v>120</v>
      </c>
      <c r="E161" s="220" t="s">
        <v>1187</v>
      </c>
      <c r="F161" s="221" t="s">
        <v>1188</v>
      </c>
      <c r="G161" s="222" t="s">
        <v>173</v>
      </c>
      <c r="H161" s="223">
        <v>7.6500000000000004</v>
      </c>
      <c r="I161" s="224"/>
      <c r="J161" s="225">
        <f>ROUND(I161*H161,2)</f>
        <v>0</v>
      </c>
      <c r="K161" s="226"/>
      <c r="L161" s="44"/>
      <c r="M161" s="227" t="s">
        <v>1</v>
      </c>
      <c r="N161" s="228" t="s">
        <v>38</v>
      </c>
      <c r="O161" s="91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124</v>
      </c>
      <c r="AT161" s="231" t="s">
        <v>120</v>
      </c>
      <c r="AU161" s="231" t="s">
        <v>83</v>
      </c>
      <c r="AY161" s="17" t="s">
        <v>117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7" t="s">
        <v>81</v>
      </c>
      <c r="BK161" s="232">
        <f>ROUND(I161*H161,2)</f>
        <v>0</v>
      </c>
      <c r="BL161" s="17" t="s">
        <v>124</v>
      </c>
      <c r="BM161" s="231" t="s">
        <v>234</v>
      </c>
    </row>
    <row r="162" s="2" customFormat="1">
      <c r="A162" s="38"/>
      <c r="B162" s="39"/>
      <c r="C162" s="40"/>
      <c r="D162" s="233" t="s">
        <v>125</v>
      </c>
      <c r="E162" s="40"/>
      <c r="F162" s="234" t="s">
        <v>1189</v>
      </c>
      <c r="G162" s="40"/>
      <c r="H162" s="40"/>
      <c r="I162" s="235"/>
      <c r="J162" s="40"/>
      <c r="K162" s="40"/>
      <c r="L162" s="44"/>
      <c r="M162" s="236"/>
      <c r="N162" s="237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125</v>
      </c>
      <c r="AU162" s="17" t="s">
        <v>83</v>
      </c>
    </row>
    <row r="163" s="13" customFormat="1">
      <c r="A163" s="13"/>
      <c r="B163" s="243"/>
      <c r="C163" s="244"/>
      <c r="D163" s="233" t="s">
        <v>174</v>
      </c>
      <c r="E163" s="245" t="s">
        <v>1</v>
      </c>
      <c r="F163" s="246" t="s">
        <v>1190</v>
      </c>
      <c r="G163" s="244"/>
      <c r="H163" s="245" t="s">
        <v>1</v>
      </c>
      <c r="I163" s="247"/>
      <c r="J163" s="244"/>
      <c r="K163" s="244"/>
      <c r="L163" s="248"/>
      <c r="M163" s="249"/>
      <c r="N163" s="250"/>
      <c r="O163" s="250"/>
      <c r="P163" s="250"/>
      <c r="Q163" s="250"/>
      <c r="R163" s="250"/>
      <c r="S163" s="250"/>
      <c r="T163" s="25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2" t="s">
        <v>174</v>
      </c>
      <c r="AU163" s="252" t="s">
        <v>83</v>
      </c>
      <c r="AV163" s="13" t="s">
        <v>81</v>
      </c>
      <c r="AW163" s="13" t="s">
        <v>30</v>
      </c>
      <c r="AX163" s="13" t="s">
        <v>73</v>
      </c>
      <c r="AY163" s="252" t="s">
        <v>117</v>
      </c>
    </row>
    <row r="164" s="14" customFormat="1">
      <c r="A164" s="14"/>
      <c r="B164" s="253"/>
      <c r="C164" s="254"/>
      <c r="D164" s="233" t="s">
        <v>174</v>
      </c>
      <c r="E164" s="255" t="s">
        <v>1</v>
      </c>
      <c r="F164" s="256" t="s">
        <v>1191</v>
      </c>
      <c r="G164" s="254"/>
      <c r="H164" s="257">
        <v>7.6500000000000004</v>
      </c>
      <c r="I164" s="258"/>
      <c r="J164" s="254"/>
      <c r="K164" s="254"/>
      <c r="L164" s="259"/>
      <c r="M164" s="260"/>
      <c r="N164" s="261"/>
      <c r="O164" s="261"/>
      <c r="P164" s="261"/>
      <c r="Q164" s="261"/>
      <c r="R164" s="261"/>
      <c r="S164" s="261"/>
      <c r="T164" s="26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3" t="s">
        <v>174</v>
      </c>
      <c r="AU164" s="263" t="s">
        <v>83</v>
      </c>
      <c r="AV164" s="14" t="s">
        <v>83</v>
      </c>
      <c r="AW164" s="14" t="s">
        <v>30</v>
      </c>
      <c r="AX164" s="14" t="s">
        <v>73</v>
      </c>
      <c r="AY164" s="263" t="s">
        <v>117</v>
      </c>
    </row>
    <row r="165" s="15" customFormat="1">
      <c r="A165" s="15"/>
      <c r="B165" s="264"/>
      <c r="C165" s="265"/>
      <c r="D165" s="233" t="s">
        <v>174</v>
      </c>
      <c r="E165" s="266" t="s">
        <v>1</v>
      </c>
      <c r="F165" s="267" t="s">
        <v>179</v>
      </c>
      <c r="G165" s="265"/>
      <c r="H165" s="268">
        <v>7.6500000000000004</v>
      </c>
      <c r="I165" s="269"/>
      <c r="J165" s="265"/>
      <c r="K165" s="265"/>
      <c r="L165" s="270"/>
      <c r="M165" s="271"/>
      <c r="N165" s="272"/>
      <c r="O165" s="272"/>
      <c r="P165" s="272"/>
      <c r="Q165" s="272"/>
      <c r="R165" s="272"/>
      <c r="S165" s="272"/>
      <c r="T165" s="273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74" t="s">
        <v>174</v>
      </c>
      <c r="AU165" s="274" t="s">
        <v>83</v>
      </c>
      <c r="AV165" s="15" t="s">
        <v>124</v>
      </c>
      <c r="AW165" s="15" t="s">
        <v>30</v>
      </c>
      <c r="AX165" s="15" t="s">
        <v>81</v>
      </c>
      <c r="AY165" s="274" t="s">
        <v>117</v>
      </c>
    </row>
    <row r="166" s="2" customFormat="1" ht="14.4" customHeight="1">
      <c r="A166" s="38"/>
      <c r="B166" s="39"/>
      <c r="C166" s="219" t="s">
        <v>237</v>
      </c>
      <c r="D166" s="219" t="s">
        <v>120</v>
      </c>
      <c r="E166" s="220" t="s">
        <v>1192</v>
      </c>
      <c r="F166" s="221" t="s">
        <v>1193</v>
      </c>
      <c r="G166" s="222" t="s">
        <v>173</v>
      </c>
      <c r="H166" s="223">
        <v>5.0359999999999996</v>
      </c>
      <c r="I166" s="224"/>
      <c r="J166" s="225">
        <f>ROUND(I166*H166,2)</f>
        <v>0</v>
      </c>
      <c r="K166" s="226"/>
      <c r="L166" s="44"/>
      <c r="M166" s="227" t="s">
        <v>1</v>
      </c>
      <c r="N166" s="228" t="s">
        <v>38</v>
      </c>
      <c r="O166" s="91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124</v>
      </c>
      <c r="AT166" s="231" t="s">
        <v>120</v>
      </c>
      <c r="AU166" s="231" t="s">
        <v>83</v>
      </c>
      <c r="AY166" s="17" t="s">
        <v>117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81</v>
      </c>
      <c r="BK166" s="232">
        <f>ROUND(I166*H166,2)</f>
        <v>0</v>
      </c>
      <c r="BL166" s="17" t="s">
        <v>124</v>
      </c>
      <c r="BM166" s="231" t="s">
        <v>240</v>
      </c>
    </row>
    <row r="167" s="2" customFormat="1">
      <c r="A167" s="38"/>
      <c r="B167" s="39"/>
      <c r="C167" s="40"/>
      <c r="D167" s="233" t="s">
        <v>125</v>
      </c>
      <c r="E167" s="40"/>
      <c r="F167" s="234" t="s">
        <v>1193</v>
      </c>
      <c r="G167" s="40"/>
      <c r="H167" s="40"/>
      <c r="I167" s="235"/>
      <c r="J167" s="40"/>
      <c r="K167" s="40"/>
      <c r="L167" s="44"/>
      <c r="M167" s="236"/>
      <c r="N167" s="237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125</v>
      </c>
      <c r="AU167" s="17" t="s">
        <v>83</v>
      </c>
    </row>
    <row r="168" s="14" customFormat="1">
      <c r="A168" s="14"/>
      <c r="B168" s="253"/>
      <c r="C168" s="254"/>
      <c r="D168" s="233" t="s">
        <v>174</v>
      </c>
      <c r="E168" s="255" t="s">
        <v>1</v>
      </c>
      <c r="F168" s="256" t="s">
        <v>1194</v>
      </c>
      <c r="G168" s="254"/>
      <c r="H168" s="257">
        <v>5.0359999999999996</v>
      </c>
      <c r="I168" s="258"/>
      <c r="J168" s="254"/>
      <c r="K168" s="254"/>
      <c r="L168" s="259"/>
      <c r="M168" s="260"/>
      <c r="N168" s="261"/>
      <c r="O168" s="261"/>
      <c r="P168" s="261"/>
      <c r="Q168" s="261"/>
      <c r="R168" s="261"/>
      <c r="S168" s="261"/>
      <c r="T168" s="26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3" t="s">
        <v>174</v>
      </c>
      <c r="AU168" s="263" t="s">
        <v>83</v>
      </c>
      <c r="AV168" s="14" t="s">
        <v>83</v>
      </c>
      <c r="AW168" s="14" t="s">
        <v>30</v>
      </c>
      <c r="AX168" s="14" t="s">
        <v>73</v>
      </c>
      <c r="AY168" s="263" t="s">
        <v>117</v>
      </c>
    </row>
    <row r="169" s="15" customFormat="1">
      <c r="A169" s="15"/>
      <c r="B169" s="264"/>
      <c r="C169" s="265"/>
      <c r="D169" s="233" t="s">
        <v>174</v>
      </c>
      <c r="E169" s="266" t="s">
        <v>1</v>
      </c>
      <c r="F169" s="267" t="s">
        <v>179</v>
      </c>
      <c r="G169" s="265"/>
      <c r="H169" s="268">
        <v>5.0359999999999996</v>
      </c>
      <c r="I169" s="269"/>
      <c r="J169" s="265"/>
      <c r="K169" s="265"/>
      <c r="L169" s="270"/>
      <c r="M169" s="271"/>
      <c r="N169" s="272"/>
      <c r="O169" s="272"/>
      <c r="P169" s="272"/>
      <c r="Q169" s="272"/>
      <c r="R169" s="272"/>
      <c r="S169" s="272"/>
      <c r="T169" s="273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74" t="s">
        <v>174</v>
      </c>
      <c r="AU169" s="274" t="s">
        <v>83</v>
      </c>
      <c r="AV169" s="15" t="s">
        <v>124</v>
      </c>
      <c r="AW169" s="15" t="s">
        <v>30</v>
      </c>
      <c r="AX169" s="15" t="s">
        <v>81</v>
      </c>
      <c r="AY169" s="274" t="s">
        <v>117</v>
      </c>
    </row>
    <row r="170" s="2" customFormat="1" ht="24.15" customHeight="1">
      <c r="A170" s="38"/>
      <c r="B170" s="39"/>
      <c r="C170" s="219" t="s">
        <v>141</v>
      </c>
      <c r="D170" s="219" t="s">
        <v>120</v>
      </c>
      <c r="E170" s="220" t="s">
        <v>1195</v>
      </c>
      <c r="F170" s="221" t="s">
        <v>1196</v>
      </c>
      <c r="G170" s="222" t="s">
        <v>173</v>
      </c>
      <c r="H170" s="223">
        <v>5.0359999999999996</v>
      </c>
      <c r="I170" s="224"/>
      <c r="J170" s="225">
        <f>ROUND(I170*H170,2)</f>
        <v>0</v>
      </c>
      <c r="K170" s="226"/>
      <c r="L170" s="44"/>
      <c r="M170" s="227" t="s">
        <v>1</v>
      </c>
      <c r="N170" s="228" t="s">
        <v>38</v>
      </c>
      <c r="O170" s="91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1" t="s">
        <v>124</v>
      </c>
      <c r="AT170" s="231" t="s">
        <v>120</v>
      </c>
      <c r="AU170" s="231" t="s">
        <v>83</v>
      </c>
      <c r="AY170" s="17" t="s">
        <v>117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7" t="s">
        <v>81</v>
      </c>
      <c r="BK170" s="232">
        <f>ROUND(I170*H170,2)</f>
        <v>0</v>
      </c>
      <c r="BL170" s="17" t="s">
        <v>124</v>
      </c>
      <c r="BM170" s="231" t="s">
        <v>244</v>
      </c>
    </row>
    <row r="171" s="2" customFormat="1">
      <c r="A171" s="38"/>
      <c r="B171" s="39"/>
      <c r="C171" s="40"/>
      <c r="D171" s="233" t="s">
        <v>125</v>
      </c>
      <c r="E171" s="40"/>
      <c r="F171" s="234" t="s">
        <v>1196</v>
      </c>
      <c r="G171" s="40"/>
      <c r="H171" s="40"/>
      <c r="I171" s="235"/>
      <c r="J171" s="40"/>
      <c r="K171" s="40"/>
      <c r="L171" s="44"/>
      <c r="M171" s="236"/>
      <c r="N171" s="237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125</v>
      </c>
      <c r="AU171" s="17" t="s">
        <v>83</v>
      </c>
    </row>
    <row r="172" s="2" customFormat="1" ht="24.15" customHeight="1">
      <c r="A172" s="38"/>
      <c r="B172" s="39"/>
      <c r="C172" s="219" t="s">
        <v>246</v>
      </c>
      <c r="D172" s="219" t="s">
        <v>120</v>
      </c>
      <c r="E172" s="220" t="s">
        <v>1197</v>
      </c>
      <c r="F172" s="221" t="s">
        <v>1198</v>
      </c>
      <c r="G172" s="222" t="s">
        <v>173</v>
      </c>
      <c r="H172" s="223">
        <v>25.18</v>
      </c>
      <c r="I172" s="224"/>
      <c r="J172" s="225">
        <f>ROUND(I172*H172,2)</f>
        <v>0</v>
      </c>
      <c r="K172" s="226"/>
      <c r="L172" s="44"/>
      <c r="M172" s="227" t="s">
        <v>1</v>
      </c>
      <c r="N172" s="228" t="s">
        <v>38</v>
      </c>
      <c r="O172" s="91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1" t="s">
        <v>124</v>
      </c>
      <c r="AT172" s="231" t="s">
        <v>120</v>
      </c>
      <c r="AU172" s="231" t="s">
        <v>83</v>
      </c>
      <c r="AY172" s="17" t="s">
        <v>117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7" t="s">
        <v>81</v>
      </c>
      <c r="BK172" s="232">
        <f>ROUND(I172*H172,2)</f>
        <v>0</v>
      </c>
      <c r="BL172" s="17" t="s">
        <v>124</v>
      </c>
      <c r="BM172" s="231" t="s">
        <v>249</v>
      </c>
    </row>
    <row r="173" s="2" customFormat="1">
      <c r="A173" s="38"/>
      <c r="B173" s="39"/>
      <c r="C173" s="40"/>
      <c r="D173" s="233" t="s">
        <v>125</v>
      </c>
      <c r="E173" s="40"/>
      <c r="F173" s="234" t="s">
        <v>1198</v>
      </c>
      <c r="G173" s="40"/>
      <c r="H173" s="40"/>
      <c r="I173" s="235"/>
      <c r="J173" s="40"/>
      <c r="K173" s="40"/>
      <c r="L173" s="44"/>
      <c r="M173" s="236"/>
      <c r="N173" s="237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125</v>
      </c>
      <c r="AU173" s="17" t="s">
        <v>83</v>
      </c>
    </row>
    <row r="174" s="13" customFormat="1">
      <c r="A174" s="13"/>
      <c r="B174" s="243"/>
      <c r="C174" s="244"/>
      <c r="D174" s="233" t="s">
        <v>174</v>
      </c>
      <c r="E174" s="245" t="s">
        <v>1</v>
      </c>
      <c r="F174" s="246" t="s">
        <v>467</v>
      </c>
      <c r="G174" s="244"/>
      <c r="H174" s="245" t="s">
        <v>1</v>
      </c>
      <c r="I174" s="247"/>
      <c r="J174" s="244"/>
      <c r="K174" s="244"/>
      <c r="L174" s="248"/>
      <c r="M174" s="249"/>
      <c r="N174" s="250"/>
      <c r="O174" s="250"/>
      <c r="P174" s="250"/>
      <c r="Q174" s="250"/>
      <c r="R174" s="250"/>
      <c r="S174" s="250"/>
      <c r="T174" s="25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2" t="s">
        <v>174</v>
      </c>
      <c r="AU174" s="252" t="s">
        <v>83</v>
      </c>
      <c r="AV174" s="13" t="s">
        <v>81</v>
      </c>
      <c r="AW174" s="13" t="s">
        <v>30</v>
      </c>
      <c r="AX174" s="13" t="s">
        <v>73</v>
      </c>
      <c r="AY174" s="252" t="s">
        <v>117</v>
      </c>
    </row>
    <row r="175" s="14" customFormat="1">
      <c r="A175" s="14"/>
      <c r="B175" s="253"/>
      <c r="C175" s="254"/>
      <c r="D175" s="233" t="s">
        <v>174</v>
      </c>
      <c r="E175" s="255" t="s">
        <v>1</v>
      </c>
      <c r="F175" s="256" t="s">
        <v>1199</v>
      </c>
      <c r="G175" s="254"/>
      <c r="H175" s="257">
        <v>25.18</v>
      </c>
      <c r="I175" s="258"/>
      <c r="J175" s="254"/>
      <c r="K175" s="254"/>
      <c r="L175" s="259"/>
      <c r="M175" s="260"/>
      <c r="N175" s="261"/>
      <c r="O175" s="261"/>
      <c r="P175" s="261"/>
      <c r="Q175" s="261"/>
      <c r="R175" s="261"/>
      <c r="S175" s="261"/>
      <c r="T175" s="26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3" t="s">
        <v>174</v>
      </c>
      <c r="AU175" s="263" t="s">
        <v>83</v>
      </c>
      <c r="AV175" s="14" t="s">
        <v>83</v>
      </c>
      <c r="AW175" s="14" t="s">
        <v>30</v>
      </c>
      <c r="AX175" s="14" t="s">
        <v>73</v>
      </c>
      <c r="AY175" s="263" t="s">
        <v>117</v>
      </c>
    </row>
    <row r="176" s="15" customFormat="1">
      <c r="A176" s="15"/>
      <c r="B176" s="264"/>
      <c r="C176" s="265"/>
      <c r="D176" s="233" t="s">
        <v>174</v>
      </c>
      <c r="E176" s="266" t="s">
        <v>1</v>
      </c>
      <c r="F176" s="267" t="s">
        <v>179</v>
      </c>
      <c r="G176" s="265"/>
      <c r="H176" s="268">
        <v>25.18</v>
      </c>
      <c r="I176" s="269"/>
      <c r="J176" s="265"/>
      <c r="K176" s="265"/>
      <c r="L176" s="270"/>
      <c r="M176" s="271"/>
      <c r="N176" s="272"/>
      <c r="O176" s="272"/>
      <c r="P176" s="272"/>
      <c r="Q176" s="272"/>
      <c r="R176" s="272"/>
      <c r="S176" s="272"/>
      <c r="T176" s="273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74" t="s">
        <v>174</v>
      </c>
      <c r="AU176" s="274" t="s">
        <v>83</v>
      </c>
      <c r="AV176" s="15" t="s">
        <v>124</v>
      </c>
      <c r="AW176" s="15" t="s">
        <v>30</v>
      </c>
      <c r="AX176" s="15" t="s">
        <v>81</v>
      </c>
      <c r="AY176" s="274" t="s">
        <v>117</v>
      </c>
    </row>
    <row r="177" s="2" customFormat="1" ht="24.15" customHeight="1">
      <c r="A177" s="38"/>
      <c r="B177" s="39"/>
      <c r="C177" s="219" t="s">
        <v>145</v>
      </c>
      <c r="D177" s="219" t="s">
        <v>120</v>
      </c>
      <c r="E177" s="220" t="s">
        <v>1200</v>
      </c>
      <c r="F177" s="221" t="s">
        <v>1201</v>
      </c>
      <c r="G177" s="222" t="s">
        <v>194</v>
      </c>
      <c r="H177" s="223">
        <v>8.0579999999999998</v>
      </c>
      <c r="I177" s="224"/>
      <c r="J177" s="225">
        <f>ROUND(I177*H177,2)</f>
        <v>0</v>
      </c>
      <c r="K177" s="226"/>
      <c r="L177" s="44"/>
      <c r="M177" s="227" t="s">
        <v>1</v>
      </c>
      <c r="N177" s="228" t="s">
        <v>38</v>
      </c>
      <c r="O177" s="91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1" t="s">
        <v>124</v>
      </c>
      <c r="AT177" s="231" t="s">
        <v>120</v>
      </c>
      <c r="AU177" s="231" t="s">
        <v>83</v>
      </c>
      <c r="AY177" s="17" t="s">
        <v>117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7" t="s">
        <v>81</v>
      </c>
      <c r="BK177" s="232">
        <f>ROUND(I177*H177,2)</f>
        <v>0</v>
      </c>
      <c r="BL177" s="17" t="s">
        <v>124</v>
      </c>
      <c r="BM177" s="231" t="s">
        <v>254</v>
      </c>
    </row>
    <row r="178" s="2" customFormat="1">
      <c r="A178" s="38"/>
      <c r="B178" s="39"/>
      <c r="C178" s="40"/>
      <c r="D178" s="233" t="s">
        <v>125</v>
      </c>
      <c r="E178" s="40"/>
      <c r="F178" s="234" t="s">
        <v>1201</v>
      </c>
      <c r="G178" s="40"/>
      <c r="H178" s="40"/>
      <c r="I178" s="235"/>
      <c r="J178" s="40"/>
      <c r="K178" s="40"/>
      <c r="L178" s="44"/>
      <c r="M178" s="236"/>
      <c r="N178" s="237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125</v>
      </c>
      <c r="AU178" s="17" t="s">
        <v>83</v>
      </c>
    </row>
    <row r="179" s="14" customFormat="1">
      <c r="A179" s="14"/>
      <c r="B179" s="253"/>
      <c r="C179" s="254"/>
      <c r="D179" s="233" t="s">
        <v>174</v>
      </c>
      <c r="E179" s="255" t="s">
        <v>1</v>
      </c>
      <c r="F179" s="256" t="s">
        <v>1202</v>
      </c>
      <c r="G179" s="254"/>
      <c r="H179" s="257">
        <v>8.0579999999999998</v>
      </c>
      <c r="I179" s="258"/>
      <c r="J179" s="254"/>
      <c r="K179" s="254"/>
      <c r="L179" s="259"/>
      <c r="M179" s="260"/>
      <c r="N179" s="261"/>
      <c r="O179" s="261"/>
      <c r="P179" s="261"/>
      <c r="Q179" s="261"/>
      <c r="R179" s="261"/>
      <c r="S179" s="261"/>
      <c r="T179" s="26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3" t="s">
        <v>174</v>
      </c>
      <c r="AU179" s="263" t="s">
        <v>83</v>
      </c>
      <c r="AV179" s="14" t="s">
        <v>83</v>
      </c>
      <c r="AW179" s="14" t="s">
        <v>30</v>
      </c>
      <c r="AX179" s="14" t="s">
        <v>73</v>
      </c>
      <c r="AY179" s="263" t="s">
        <v>117</v>
      </c>
    </row>
    <row r="180" s="15" customFormat="1">
      <c r="A180" s="15"/>
      <c r="B180" s="264"/>
      <c r="C180" s="265"/>
      <c r="D180" s="233" t="s">
        <v>174</v>
      </c>
      <c r="E180" s="266" t="s">
        <v>1</v>
      </c>
      <c r="F180" s="267" t="s">
        <v>179</v>
      </c>
      <c r="G180" s="265"/>
      <c r="H180" s="268">
        <v>8.0579999999999998</v>
      </c>
      <c r="I180" s="269"/>
      <c r="J180" s="265"/>
      <c r="K180" s="265"/>
      <c r="L180" s="270"/>
      <c r="M180" s="271"/>
      <c r="N180" s="272"/>
      <c r="O180" s="272"/>
      <c r="P180" s="272"/>
      <c r="Q180" s="272"/>
      <c r="R180" s="272"/>
      <c r="S180" s="272"/>
      <c r="T180" s="273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74" t="s">
        <v>174</v>
      </c>
      <c r="AU180" s="274" t="s">
        <v>83</v>
      </c>
      <c r="AV180" s="15" t="s">
        <v>124</v>
      </c>
      <c r="AW180" s="15" t="s">
        <v>30</v>
      </c>
      <c r="AX180" s="15" t="s">
        <v>81</v>
      </c>
      <c r="AY180" s="274" t="s">
        <v>117</v>
      </c>
    </row>
    <row r="181" s="2" customFormat="1" ht="14.4" customHeight="1">
      <c r="A181" s="38"/>
      <c r="B181" s="39"/>
      <c r="C181" s="219" t="s">
        <v>262</v>
      </c>
      <c r="D181" s="219" t="s">
        <v>120</v>
      </c>
      <c r="E181" s="220" t="s">
        <v>1203</v>
      </c>
      <c r="F181" s="221" t="s">
        <v>1204</v>
      </c>
      <c r="G181" s="222" t="s">
        <v>182</v>
      </c>
      <c r="H181" s="223">
        <v>21</v>
      </c>
      <c r="I181" s="224"/>
      <c r="J181" s="225">
        <f>ROUND(I181*H181,2)</f>
        <v>0</v>
      </c>
      <c r="K181" s="226"/>
      <c r="L181" s="44"/>
      <c r="M181" s="227" t="s">
        <v>1</v>
      </c>
      <c r="N181" s="228" t="s">
        <v>38</v>
      </c>
      <c r="O181" s="91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1" t="s">
        <v>124</v>
      </c>
      <c r="AT181" s="231" t="s">
        <v>120</v>
      </c>
      <c r="AU181" s="231" t="s">
        <v>83</v>
      </c>
      <c r="AY181" s="17" t="s">
        <v>117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7" t="s">
        <v>81</v>
      </c>
      <c r="BK181" s="232">
        <f>ROUND(I181*H181,2)</f>
        <v>0</v>
      </c>
      <c r="BL181" s="17" t="s">
        <v>124</v>
      </c>
      <c r="BM181" s="231" t="s">
        <v>261</v>
      </c>
    </row>
    <row r="182" s="2" customFormat="1">
      <c r="A182" s="38"/>
      <c r="B182" s="39"/>
      <c r="C182" s="40"/>
      <c r="D182" s="233" t="s">
        <v>125</v>
      </c>
      <c r="E182" s="40"/>
      <c r="F182" s="234" t="s">
        <v>1205</v>
      </c>
      <c r="G182" s="40"/>
      <c r="H182" s="40"/>
      <c r="I182" s="235"/>
      <c r="J182" s="40"/>
      <c r="K182" s="40"/>
      <c r="L182" s="44"/>
      <c r="M182" s="236"/>
      <c r="N182" s="237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125</v>
      </c>
      <c r="AU182" s="17" t="s">
        <v>83</v>
      </c>
    </row>
    <row r="183" s="2" customFormat="1" ht="14.4" customHeight="1">
      <c r="A183" s="38"/>
      <c r="B183" s="39"/>
      <c r="C183" s="275" t="s">
        <v>150</v>
      </c>
      <c r="D183" s="275" t="s">
        <v>208</v>
      </c>
      <c r="E183" s="276" t="s">
        <v>1206</v>
      </c>
      <c r="F183" s="277" t="s">
        <v>1207</v>
      </c>
      <c r="G183" s="278" t="s">
        <v>714</v>
      </c>
      <c r="H183" s="279">
        <v>0.52500000000000002</v>
      </c>
      <c r="I183" s="280"/>
      <c r="J183" s="281">
        <f>ROUND(I183*H183,2)</f>
        <v>0</v>
      </c>
      <c r="K183" s="282"/>
      <c r="L183" s="283"/>
      <c r="M183" s="284" t="s">
        <v>1</v>
      </c>
      <c r="N183" s="285" t="s">
        <v>38</v>
      </c>
      <c r="O183" s="91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1" t="s">
        <v>136</v>
      </c>
      <c r="AT183" s="231" t="s">
        <v>208</v>
      </c>
      <c r="AU183" s="231" t="s">
        <v>83</v>
      </c>
      <c r="AY183" s="17" t="s">
        <v>117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7" t="s">
        <v>81</v>
      </c>
      <c r="BK183" s="232">
        <f>ROUND(I183*H183,2)</f>
        <v>0</v>
      </c>
      <c r="BL183" s="17" t="s">
        <v>124</v>
      </c>
      <c r="BM183" s="231" t="s">
        <v>266</v>
      </c>
    </row>
    <row r="184" s="2" customFormat="1">
      <c r="A184" s="38"/>
      <c r="B184" s="39"/>
      <c r="C184" s="40"/>
      <c r="D184" s="233" t="s">
        <v>125</v>
      </c>
      <c r="E184" s="40"/>
      <c r="F184" s="234" t="s">
        <v>1207</v>
      </c>
      <c r="G184" s="40"/>
      <c r="H184" s="40"/>
      <c r="I184" s="235"/>
      <c r="J184" s="40"/>
      <c r="K184" s="40"/>
      <c r="L184" s="44"/>
      <c r="M184" s="236"/>
      <c r="N184" s="237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125</v>
      </c>
      <c r="AU184" s="17" t="s">
        <v>83</v>
      </c>
    </row>
    <row r="185" s="14" customFormat="1">
      <c r="A185" s="14"/>
      <c r="B185" s="253"/>
      <c r="C185" s="254"/>
      <c r="D185" s="233" t="s">
        <v>174</v>
      </c>
      <c r="E185" s="255" t="s">
        <v>1</v>
      </c>
      <c r="F185" s="256" t="s">
        <v>1208</v>
      </c>
      <c r="G185" s="254"/>
      <c r="H185" s="257">
        <v>0.52500000000000002</v>
      </c>
      <c r="I185" s="258"/>
      <c r="J185" s="254"/>
      <c r="K185" s="254"/>
      <c r="L185" s="259"/>
      <c r="M185" s="260"/>
      <c r="N185" s="261"/>
      <c r="O185" s="261"/>
      <c r="P185" s="261"/>
      <c r="Q185" s="261"/>
      <c r="R185" s="261"/>
      <c r="S185" s="261"/>
      <c r="T185" s="26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3" t="s">
        <v>174</v>
      </c>
      <c r="AU185" s="263" t="s">
        <v>83</v>
      </c>
      <c r="AV185" s="14" t="s">
        <v>83</v>
      </c>
      <c r="AW185" s="14" t="s">
        <v>30</v>
      </c>
      <c r="AX185" s="14" t="s">
        <v>73</v>
      </c>
      <c r="AY185" s="263" t="s">
        <v>117</v>
      </c>
    </row>
    <row r="186" s="15" customFormat="1">
      <c r="A186" s="15"/>
      <c r="B186" s="264"/>
      <c r="C186" s="265"/>
      <c r="D186" s="233" t="s">
        <v>174</v>
      </c>
      <c r="E186" s="266" t="s">
        <v>1</v>
      </c>
      <c r="F186" s="267" t="s">
        <v>179</v>
      </c>
      <c r="G186" s="265"/>
      <c r="H186" s="268">
        <v>0.52500000000000002</v>
      </c>
      <c r="I186" s="269"/>
      <c r="J186" s="265"/>
      <c r="K186" s="265"/>
      <c r="L186" s="270"/>
      <c r="M186" s="271"/>
      <c r="N186" s="272"/>
      <c r="O186" s="272"/>
      <c r="P186" s="272"/>
      <c r="Q186" s="272"/>
      <c r="R186" s="272"/>
      <c r="S186" s="272"/>
      <c r="T186" s="273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74" t="s">
        <v>174</v>
      </c>
      <c r="AU186" s="274" t="s">
        <v>83</v>
      </c>
      <c r="AV186" s="15" t="s">
        <v>124</v>
      </c>
      <c r="AW186" s="15" t="s">
        <v>30</v>
      </c>
      <c r="AX186" s="15" t="s">
        <v>81</v>
      </c>
      <c r="AY186" s="274" t="s">
        <v>117</v>
      </c>
    </row>
    <row r="187" s="12" customFormat="1" ht="22.8" customHeight="1">
      <c r="A187" s="12"/>
      <c r="B187" s="203"/>
      <c r="C187" s="204"/>
      <c r="D187" s="205" t="s">
        <v>72</v>
      </c>
      <c r="E187" s="217" t="s">
        <v>169</v>
      </c>
      <c r="F187" s="217" t="s">
        <v>1209</v>
      </c>
      <c r="G187" s="204"/>
      <c r="H187" s="204"/>
      <c r="I187" s="207"/>
      <c r="J187" s="218">
        <f>BK187</f>
        <v>0</v>
      </c>
      <c r="K187" s="204"/>
      <c r="L187" s="209"/>
      <c r="M187" s="210"/>
      <c r="N187" s="211"/>
      <c r="O187" s="211"/>
      <c r="P187" s="212">
        <f>SUM(P188:P192)</f>
        <v>0</v>
      </c>
      <c r="Q187" s="211"/>
      <c r="R187" s="212">
        <f>SUM(R188:R192)</f>
        <v>0</v>
      </c>
      <c r="S187" s="211"/>
      <c r="T187" s="213">
        <f>SUM(T188:T192)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4" t="s">
        <v>81</v>
      </c>
      <c r="AT187" s="215" t="s">
        <v>72</v>
      </c>
      <c r="AU187" s="215" t="s">
        <v>81</v>
      </c>
      <c r="AY187" s="214" t="s">
        <v>117</v>
      </c>
      <c r="BK187" s="216">
        <f>SUM(BK188:BK192)</f>
        <v>0</v>
      </c>
    </row>
    <row r="188" s="2" customFormat="1" ht="14.4" customHeight="1">
      <c r="A188" s="38"/>
      <c r="B188" s="39"/>
      <c r="C188" s="219" t="s">
        <v>8</v>
      </c>
      <c r="D188" s="219" t="s">
        <v>120</v>
      </c>
      <c r="E188" s="220" t="s">
        <v>1210</v>
      </c>
      <c r="F188" s="221" t="s">
        <v>1211</v>
      </c>
      <c r="G188" s="222" t="s">
        <v>173</v>
      </c>
      <c r="H188" s="223">
        <v>0.59599999999999997</v>
      </c>
      <c r="I188" s="224"/>
      <c r="J188" s="225">
        <f>ROUND(I188*H188,2)</f>
        <v>0</v>
      </c>
      <c r="K188" s="226"/>
      <c r="L188" s="44"/>
      <c r="M188" s="227" t="s">
        <v>1</v>
      </c>
      <c r="N188" s="228" t="s">
        <v>38</v>
      </c>
      <c r="O188" s="91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1" t="s">
        <v>124</v>
      </c>
      <c r="AT188" s="231" t="s">
        <v>120</v>
      </c>
      <c r="AU188" s="231" t="s">
        <v>83</v>
      </c>
      <c r="AY188" s="17" t="s">
        <v>117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7" t="s">
        <v>81</v>
      </c>
      <c r="BK188" s="232">
        <f>ROUND(I188*H188,2)</f>
        <v>0</v>
      </c>
      <c r="BL188" s="17" t="s">
        <v>124</v>
      </c>
      <c r="BM188" s="231" t="s">
        <v>270</v>
      </c>
    </row>
    <row r="189" s="2" customFormat="1">
      <c r="A189" s="38"/>
      <c r="B189" s="39"/>
      <c r="C189" s="40"/>
      <c r="D189" s="233" t="s">
        <v>125</v>
      </c>
      <c r="E189" s="40"/>
      <c r="F189" s="234" t="s">
        <v>1211</v>
      </c>
      <c r="G189" s="40"/>
      <c r="H189" s="40"/>
      <c r="I189" s="235"/>
      <c r="J189" s="40"/>
      <c r="K189" s="40"/>
      <c r="L189" s="44"/>
      <c r="M189" s="236"/>
      <c r="N189" s="237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125</v>
      </c>
      <c r="AU189" s="17" t="s">
        <v>83</v>
      </c>
    </row>
    <row r="190" s="13" customFormat="1">
      <c r="A190" s="13"/>
      <c r="B190" s="243"/>
      <c r="C190" s="244"/>
      <c r="D190" s="233" t="s">
        <v>174</v>
      </c>
      <c r="E190" s="245" t="s">
        <v>1</v>
      </c>
      <c r="F190" s="246" t="s">
        <v>1212</v>
      </c>
      <c r="G190" s="244"/>
      <c r="H190" s="245" t="s">
        <v>1</v>
      </c>
      <c r="I190" s="247"/>
      <c r="J190" s="244"/>
      <c r="K190" s="244"/>
      <c r="L190" s="248"/>
      <c r="M190" s="249"/>
      <c r="N190" s="250"/>
      <c r="O190" s="250"/>
      <c r="P190" s="250"/>
      <c r="Q190" s="250"/>
      <c r="R190" s="250"/>
      <c r="S190" s="250"/>
      <c r="T190" s="25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2" t="s">
        <v>174</v>
      </c>
      <c r="AU190" s="252" t="s">
        <v>83</v>
      </c>
      <c r="AV190" s="13" t="s">
        <v>81</v>
      </c>
      <c r="AW190" s="13" t="s">
        <v>30</v>
      </c>
      <c r="AX190" s="13" t="s">
        <v>73</v>
      </c>
      <c r="AY190" s="252" t="s">
        <v>117</v>
      </c>
    </row>
    <row r="191" s="14" customFormat="1">
      <c r="A191" s="14"/>
      <c r="B191" s="253"/>
      <c r="C191" s="254"/>
      <c r="D191" s="233" t="s">
        <v>174</v>
      </c>
      <c r="E191" s="255" t="s">
        <v>1</v>
      </c>
      <c r="F191" s="256" t="s">
        <v>1213</v>
      </c>
      <c r="G191" s="254"/>
      <c r="H191" s="257">
        <v>0.59599999999999997</v>
      </c>
      <c r="I191" s="258"/>
      <c r="J191" s="254"/>
      <c r="K191" s="254"/>
      <c r="L191" s="259"/>
      <c r="M191" s="260"/>
      <c r="N191" s="261"/>
      <c r="O191" s="261"/>
      <c r="P191" s="261"/>
      <c r="Q191" s="261"/>
      <c r="R191" s="261"/>
      <c r="S191" s="261"/>
      <c r="T191" s="26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3" t="s">
        <v>174</v>
      </c>
      <c r="AU191" s="263" t="s">
        <v>83</v>
      </c>
      <c r="AV191" s="14" t="s">
        <v>83</v>
      </c>
      <c r="AW191" s="14" t="s">
        <v>30</v>
      </c>
      <c r="AX191" s="14" t="s">
        <v>73</v>
      </c>
      <c r="AY191" s="263" t="s">
        <v>117</v>
      </c>
    </row>
    <row r="192" s="15" customFormat="1">
      <c r="A192" s="15"/>
      <c r="B192" s="264"/>
      <c r="C192" s="265"/>
      <c r="D192" s="233" t="s">
        <v>174</v>
      </c>
      <c r="E192" s="266" t="s">
        <v>1</v>
      </c>
      <c r="F192" s="267" t="s">
        <v>179</v>
      </c>
      <c r="G192" s="265"/>
      <c r="H192" s="268">
        <v>0.59599999999999997</v>
      </c>
      <c r="I192" s="269"/>
      <c r="J192" s="265"/>
      <c r="K192" s="265"/>
      <c r="L192" s="270"/>
      <c r="M192" s="271"/>
      <c r="N192" s="272"/>
      <c r="O192" s="272"/>
      <c r="P192" s="272"/>
      <c r="Q192" s="272"/>
      <c r="R192" s="272"/>
      <c r="S192" s="272"/>
      <c r="T192" s="273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74" t="s">
        <v>174</v>
      </c>
      <c r="AU192" s="274" t="s">
        <v>83</v>
      </c>
      <c r="AV192" s="15" t="s">
        <v>124</v>
      </c>
      <c r="AW192" s="15" t="s">
        <v>30</v>
      </c>
      <c r="AX192" s="15" t="s">
        <v>81</v>
      </c>
      <c r="AY192" s="274" t="s">
        <v>117</v>
      </c>
    </row>
    <row r="193" s="12" customFormat="1" ht="22.8" customHeight="1">
      <c r="A193" s="12"/>
      <c r="B193" s="203"/>
      <c r="C193" s="204"/>
      <c r="D193" s="205" t="s">
        <v>72</v>
      </c>
      <c r="E193" s="217" t="s">
        <v>190</v>
      </c>
      <c r="F193" s="217" t="s">
        <v>1214</v>
      </c>
      <c r="G193" s="204"/>
      <c r="H193" s="204"/>
      <c r="I193" s="207"/>
      <c r="J193" s="218">
        <f>BK193</f>
        <v>0</v>
      </c>
      <c r="K193" s="204"/>
      <c r="L193" s="209"/>
      <c r="M193" s="210"/>
      <c r="N193" s="211"/>
      <c r="O193" s="211"/>
      <c r="P193" s="212">
        <f>SUM(P194:P201)</f>
        <v>0</v>
      </c>
      <c r="Q193" s="211"/>
      <c r="R193" s="212">
        <f>SUM(R194:R201)</f>
        <v>0</v>
      </c>
      <c r="S193" s="211"/>
      <c r="T193" s="213">
        <f>SUM(T194:T201)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4" t="s">
        <v>81</v>
      </c>
      <c r="AT193" s="215" t="s">
        <v>72</v>
      </c>
      <c r="AU193" s="215" t="s">
        <v>81</v>
      </c>
      <c r="AY193" s="214" t="s">
        <v>117</v>
      </c>
      <c r="BK193" s="216">
        <f>SUM(BK194:BK201)</f>
        <v>0</v>
      </c>
    </row>
    <row r="194" s="2" customFormat="1" ht="24.15" customHeight="1">
      <c r="A194" s="38"/>
      <c r="B194" s="39"/>
      <c r="C194" s="219" t="s">
        <v>234</v>
      </c>
      <c r="D194" s="219" t="s">
        <v>120</v>
      </c>
      <c r="E194" s="220" t="s">
        <v>1215</v>
      </c>
      <c r="F194" s="221" t="s">
        <v>1216</v>
      </c>
      <c r="G194" s="222" t="s">
        <v>182</v>
      </c>
      <c r="H194" s="223">
        <v>56.656999999999996</v>
      </c>
      <c r="I194" s="224"/>
      <c r="J194" s="225">
        <f>ROUND(I194*H194,2)</f>
        <v>0</v>
      </c>
      <c r="K194" s="226"/>
      <c r="L194" s="44"/>
      <c r="M194" s="227" t="s">
        <v>1</v>
      </c>
      <c r="N194" s="228" t="s">
        <v>38</v>
      </c>
      <c r="O194" s="91"/>
      <c r="P194" s="229">
        <f>O194*H194</f>
        <v>0</v>
      </c>
      <c r="Q194" s="229">
        <v>0</v>
      </c>
      <c r="R194" s="229">
        <f>Q194*H194</f>
        <v>0</v>
      </c>
      <c r="S194" s="229">
        <v>0</v>
      </c>
      <c r="T194" s="23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1" t="s">
        <v>124</v>
      </c>
      <c r="AT194" s="231" t="s">
        <v>120</v>
      </c>
      <c r="AU194" s="231" t="s">
        <v>83</v>
      </c>
      <c r="AY194" s="17" t="s">
        <v>117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7" t="s">
        <v>81</v>
      </c>
      <c r="BK194" s="232">
        <f>ROUND(I194*H194,2)</f>
        <v>0</v>
      </c>
      <c r="BL194" s="17" t="s">
        <v>124</v>
      </c>
      <c r="BM194" s="231" t="s">
        <v>274</v>
      </c>
    </row>
    <row r="195" s="2" customFormat="1">
      <c r="A195" s="38"/>
      <c r="B195" s="39"/>
      <c r="C195" s="40"/>
      <c r="D195" s="233" t="s">
        <v>125</v>
      </c>
      <c r="E195" s="40"/>
      <c r="F195" s="234" t="s">
        <v>1216</v>
      </c>
      <c r="G195" s="40"/>
      <c r="H195" s="40"/>
      <c r="I195" s="235"/>
      <c r="J195" s="40"/>
      <c r="K195" s="40"/>
      <c r="L195" s="44"/>
      <c r="M195" s="236"/>
      <c r="N195" s="237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125</v>
      </c>
      <c r="AU195" s="17" t="s">
        <v>83</v>
      </c>
    </row>
    <row r="196" s="14" customFormat="1">
      <c r="A196" s="14"/>
      <c r="B196" s="253"/>
      <c r="C196" s="254"/>
      <c r="D196" s="233" t="s">
        <v>174</v>
      </c>
      <c r="E196" s="255" t="s">
        <v>1</v>
      </c>
      <c r="F196" s="256" t="s">
        <v>1217</v>
      </c>
      <c r="G196" s="254"/>
      <c r="H196" s="257">
        <v>56.656999999999996</v>
      </c>
      <c r="I196" s="258"/>
      <c r="J196" s="254"/>
      <c r="K196" s="254"/>
      <c r="L196" s="259"/>
      <c r="M196" s="260"/>
      <c r="N196" s="261"/>
      <c r="O196" s="261"/>
      <c r="P196" s="261"/>
      <c r="Q196" s="261"/>
      <c r="R196" s="261"/>
      <c r="S196" s="261"/>
      <c r="T196" s="26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3" t="s">
        <v>174</v>
      </c>
      <c r="AU196" s="263" t="s">
        <v>83</v>
      </c>
      <c r="AV196" s="14" t="s">
        <v>83</v>
      </c>
      <c r="AW196" s="14" t="s">
        <v>30</v>
      </c>
      <c r="AX196" s="14" t="s">
        <v>73</v>
      </c>
      <c r="AY196" s="263" t="s">
        <v>117</v>
      </c>
    </row>
    <row r="197" s="15" customFormat="1">
      <c r="A197" s="15"/>
      <c r="B197" s="264"/>
      <c r="C197" s="265"/>
      <c r="D197" s="233" t="s">
        <v>174</v>
      </c>
      <c r="E197" s="266" t="s">
        <v>1</v>
      </c>
      <c r="F197" s="267" t="s">
        <v>179</v>
      </c>
      <c r="G197" s="265"/>
      <c r="H197" s="268">
        <v>56.656999999999996</v>
      </c>
      <c r="I197" s="269"/>
      <c r="J197" s="265"/>
      <c r="K197" s="265"/>
      <c r="L197" s="270"/>
      <c r="M197" s="271"/>
      <c r="N197" s="272"/>
      <c r="O197" s="272"/>
      <c r="P197" s="272"/>
      <c r="Q197" s="272"/>
      <c r="R197" s="272"/>
      <c r="S197" s="272"/>
      <c r="T197" s="273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74" t="s">
        <v>174</v>
      </c>
      <c r="AU197" s="274" t="s">
        <v>83</v>
      </c>
      <c r="AV197" s="15" t="s">
        <v>124</v>
      </c>
      <c r="AW197" s="15" t="s">
        <v>30</v>
      </c>
      <c r="AX197" s="15" t="s">
        <v>81</v>
      </c>
      <c r="AY197" s="274" t="s">
        <v>117</v>
      </c>
    </row>
    <row r="198" s="2" customFormat="1" ht="14.4" customHeight="1">
      <c r="A198" s="38"/>
      <c r="B198" s="39"/>
      <c r="C198" s="275" t="s">
        <v>282</v>
      </c>
      <c r="D198" s="275" t="s">
        <v>208</v>
      </c>
      <c r="E198" s="276" t="s">
        <v>1218</v>
      </c>
      <c r="F198" s="277" t="s">
        <v>1219</v>
      </c>
      <c r="G198" s="278" t="s">
        <v>182</v>
      </c>
      <c r="H198" s="279">
        <v>62.323</v>
      </c>
      <c r="I198" s="280"/>
      <c r="J198" s="281">
        <f>ROUND(I198*H198,2)</f>
        <v>0</v>
      </c>
      <c r="K198" s="282"/>
      <c r="L198" s="283"/>
      <c r="M198" s="284" t="s">
        <v>1</v>
      </c>
      <c r="N198" s="285" t="s">
        <v>38</v>
      </c>
      <c r="O198" s="91"/>
      <c r="P198" s="229">
        <f>O198*H198</f>
        <v>0</v>
      </c>
      <c r="Q198" s="229">
        <v>0</v>
      </c>
      <c r="R198" s="229">
        <f>Q198*H198</f>
        <v>0</v>
      </c>
      <c r="S198" s="229">
        <v>0</v>
      </c>
      <c r="T198" s="23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1" t="s">
        <v>136</v>
      </c>
      <c r="AT198" s="231" t="s">
        <v>208</v>
      </c>
      <c r="AU198" s="231" t="s">
        <v>83</v>
      </c>
      <c r="AY198" s="17" t="s">
        <v>117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7" t="s">
        <v>81</v>
      </c>
      <c r="BK198" s="232">
        <f>ROUND(I198*H198,2)</f>
        <v>0</v>
      </c>
      <c r="BL198" s="17" t="s">
        <v>124</v>
      </c>
      <c r="BM198" s="231" t="s">
        <v>277</v>
      </c>
    </row>
    <row r="199" s="2" customFormat="1">
      <c r="A199" s="38"/>
      <c r="B199" s="39"/>
      <c r="C199" s="40"/>
      <c r="D199" s="233" t="s">
        <v>125</v>
      </c>
      <c r="E199" s="40"/>
      <c r="F199" s="234" t="s">
        <v>1219</v>
      </c>
      <c r="G199" s="40"/>
      <c r="H199" s="40"/>
      <c r="I199" s="235"/>
      <c r="J199" s="40"/>
      <c r="K199" s="40"/>
      <c r="L199" s="44"/>
      <c r="M199" s="236"/>
      <c r="N199" s="237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125</v>
      </c>
      <c r="AU199" s="17" t="s">
        <v>83</v>
      </c>
    </row>
    <row r="200" s="14" customFormat="1">
      <c r="A200" s="14"/>
      <c r="B200" s="253"/>
      <c r="C200" s="254"/>
      <c r="D200" s="233" t="s">
        <v>174</v>
      </c>
      <c r="E200" s="255" t="s">
        <v>1</v>
      </c>
      <c r="F200" s="256" t="s">
        <v>1220</v>
      </c>
      <c r="G200" s="254"/>
      <c r="H200" s="257">
        <v>62.323</v>
      </c>
      <c r="I200" s="258"/>
      <c r="J200" s="254"/>
      <c r="K200" s="254"/>
      <c r="L200" s="259"/>
      <c r="M200" s="260"/>
      <c r="N200" s="261"/>
      <c r="O200" s="261"/>
      <c r="P200" s="261"/>
      <c r="Q200" s="261"/>
      <c r="R200" s="261"/>
      <c r="S200" s="261"/>
      <c r="T200" s="26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3" t="s">
        <v>174</v>
      </c>
      <c r="AU200" s="263" t="s">
        <v>83</v>
      </c>
      <c r="AV200" s="14" t="s">
        <v>83</v>
      </c>
      <c r="AW200" s="14" t="s">
        <v>30</v>
      </c>
      <c r="AX200" s="14" t="s">
        <v>73</v>
      </c>
      <c r="AY200" s="263" t="s">
        <v>117</v>
      </c>
    </row>
    <row r="201" s="15" customFormat="1">
      <c r="A201" s="15"/>
      <c r="B201" s="264"/>
      <c r="C201" s="265"/>
      <c r="D201" s="233" t="s">
        <v>174</v>
      </c>
      <c r="E201" s="266" t="s">
        <v>1</v>
      </c>
      <c r="F201" s="267" t="s">
        <v>179</v>
      </c>
      <c r="G201" s="265"/>
      <c r="H201" s="268">
        <v>62.323</v>
      </c>
      <c r="I201" s="269"/>
      <c r="J201" s="265"/>
      <c r="K201" s="265"/>
      <c r="L201" s="270"/>
      <c r="M201" s="271"/>
      <c r="N201" s="272"/>
      <c r="O201" s="272"/>
      <c r="P201" s="272"/>
      <c r="Q201" s="272"/>
      <c r="R201" s="272"/>
      <c r="S201" s="272"/>
      <c r="T201" s="273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74" t="s">
        <v>174</v>
      </c>
      <c r="AU201" s="274" t="s">
        <v>83</v>
      </c>
      <c r="AV201" s="15" t="s">
        <v>124</v>
      </c>
      <c r="AW201" s="15" t="s">
        <v>30</v>
      </c>
      <c r="AX201" s="15" t="s">
        <v>81</v>
      </c>
      <c r="AY201" s="274" t="s">
        <v>117</v>
      </c>
    </row>
    <row r="202" s="12" customFormat="1" ht="22.8" customHeight="1">
      <c r="A202" s="12"/>
      <c r="B202" s="203"/>
      <c r="C202" s="204"/>
      <c r="D202" s="205" t="s">
        <v>72</v>
      </c>
      <c r="E202" s="217" t="s">
        <v>257</v>
      </c>
      <c r="F202" s="217" t="s">
        <v>258</v>
      </c>
      <c r="G202" s="204"/>
      <c r="H202" s="204"/>
      <c r="I202" s="207"/>
      <c r="J202" s="218">
        <f>BK202</f>
        <v>0</v>
      </c>
      <c r="K202" s="204"/>
      <c r="L202" s="209"/>
      <c r="M202" s="210"/>
      <c r="N202" s="211"/>
      <c r="O202" s="211"/>
      <c r="P202" s="212">
        <f>SUM(P203:P220)</f>
        <v>0</v>
      </c>
      <c r="Q202" s="211"/>
      <c r="R202" s="212">
        <f>SUM(R203:R220)</f>
        <v>0</v>
      </c>
      <c r="S202" s="211"/>
      <c r="T202" s="213">
        <f>SUM(T203:T220)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4" t="s">
        <v>81</v>
      </c>
      <c r="AT202" s="215" t="s">
        <v>72</v>
      </c>
      <c r="AU202" s="215" t="s">
        <v>81</v>
      </c>
      <c r="AY202" s="214" t="s">
        <v>117</v>
      </c>
      <c r="BK202" s="216">
        <f>SUM(BK203:BK220)</f>
        <v>0</v>
      </c>
    </row>
    <row r="203" s="2" customFormat="1" ht="37.8" customHeight="1">
      <c r="A203" s="38"/>
      <c r="B203" s="39"/>
      <c r="C203" s="219" t="s">
        <v>240</v>
      </c>
      <c r="D203" s="219" t="s">
        <v>120</v>
      </c>
      <c r="E203" s="220" t="s">
        <v>1221</v>
      </c>
      <c r="F203" s="221" t="s">
        <v>1222</v>
      </c>
      <c r="G203" s="222" t="s">
        <v>431</v>
      </c>
      <c r="H203" s="223">
        <v>7.2000000000000002</v>
      </c>
      <c r="I203" s="224"/>
      <c r="J203" s="225">
        <f>ROUND(I203*H203,2)</f>
        <v>0</v>
      </c>
      <c r="K203" s="226"/>
      <c r="L203" s="44"/>
      <c r="M203" s="227" t="s">
        <v>1</v>
      </c>
      <c r="N203" s="228" t="s">
        <v>38</v>
      </c>
      <c r="O203" s="91"/>
      <c r="P203" s="229">
        <f>O203*H203</f>
        <v>0</v>
      </c>
      <c r="Q203" s="229">
        <v>0</v>
      </c>
      <c r="R203" s="229">
        <f>Q203*H203</f>
        <v>0</v>
      </c>
      <c r="S203" s="229">
        <v>0</v>
      </c>
      <c r="T203" s="230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1" t="s">
        <v>124</v>
      </c>
      <c r="AT203" s="231" t="s">
        <v>120</v>
      </c>
      <c r="AU203" s="231" t="s">
        <v>83</v>
      </c>
      <c r="AY203" s="17" t="s">
        <v>117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7" t="s">
        <v>81</v>
      </c>
      <c r="BK203" s="232">
        <f>ROUND(I203*H203,2)</f>
        <v>0</v>
      </c>
      <c r="BL203" s="17" t="s">
        <v>124</v>
      </c>
      <c r="BM203" s="231" t="s">
        <v>285</v>
      </c>
    </row>
    <row r="204" s="2" customFormat="1">
      <c r="A204" s="38"/>
      <c r="B204" s="39"/>
      <c r="C204" s="40"/>
      <c r="D204" s="233" t="s">
        <v>125</v>
      </c>
      <c r="E204" s="40"/>
      <c r="F204" s="234" t="s">
        <v>1222</v>
      </c>
      <c r="G204" s="40"/>
      <c r="H204" s="40"/>
      <c r="I204" s="235"/>
      <c r="J204" s="40"/>
      <c r="K204" s="40"/>
      <c r="L204" s="44"/>
      <c r="M204" s="236"/>
      <c r="N204" s="237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125</v>
      </c>
      <c r="AU204" s="17" t="s">
        <v>83</v>
      </c>
    </row>
    <row r="205" s="14" customFormat="1">
      <c r="A205" s="14"/>
      <c r="B205" s="253"/>
      <c r="C205" s="254"/>
      <c r="D205" s="233" t="s">
        <v>174</v>
      </c>
      <c r="E205" s="255" t="s">
        <v>1</v>
      </c>
      <c r="F205" s="256" t="s">
        <v>1223</v>
      </c>
      <c r="G205" s="254"/>
      <c r="H205" s="257">
        <v>7.2000000000000002</v>
      </c>
      <c r="I205" s="258"/>
      <c r="J205" s="254"/>
      <c r="K205" s="254"/>
      <c r="L205" s="259"/>
      <c r="M205" s="260"/>
      <c r="N205" s="261"/>
      <c r="O205" s="261"/>
      <c r="P205" s="261"/>
      <c r="Q205" s="261"/>
      <c r="R205" s="261"/>
      <c r="S205" s="261"/>
      <c r="T205" s="26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3" t="s">
        <v>174</v>
      </c>
      <c r="AU205" s="263" t="s">
        <v>83</v>
      </c>
      <c r="AV205" s="14" t="s">
        <v>83</v>
      </c>
      <c r="AW205" s="14" t="s">
        <v>30</v>
      </c>
      <c r="AX205" s="14" t="s">
        <v>73</v>
      </c>
      <c r="AY205" s="263" t="s">
        <v>117</v>
      </c>
    </row>
    <row r="206" s="15" customFormat="1">
      <c r="A206" s="15"/>
      <c r="B206" s="264"/>
      <c r="C206" s="265"/>
      <c r="D206" s="233" t="s">
        <v>174</v>
      </c>
      <c r="E206" s="266" t="s">
        <v>1</v>
      </c>
      <c r="F206" s="267" t="s">
        <v>179</v>
      </c>
      <c r="G206" s="265"/>
      <c r="H206" s="268">
        <v>7.2000000000000002</v>
      </c>
      <c r="I206" s="269"/>
      <c r="J206" s="265"/>
      <c r="K206" s="265"/>
      <c r="L206" s="270"/>
      <c r="M206" s="271"/>
      <c r="N206" s="272"/>
      <c r="O206" s="272"/>
      <c r="P206" s="272"/>
      <c r="Q206" s="272"/>
      <c r="R206" s="272"/>
      <c r="S206" s="272"/>
      <c r="T206" s="273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74" t="s">
        <v>174</v>
      </c>
      <c r="AU206" s="274" t="s">
        <v>83</v>
      </c>
      <c r="AV206" s="15" t="s">
        <v>124</v>
      </c>
      <c r="AW206" s="15" t="s">
        <v>30</v>
      </c>
      <c r="AX206" s="15" t="s">
        <v>81</v>
      </c>
      <c r="AY206" s="274" t="s">
        <v>117</v>
      </c>
    </row>
    <row r="207" s="2" customFormat="1" ht="37.8" customHeight="1">
      <c r="A207" s="38"/>
      <c r="B207" s="39"/>
      <c r="C207" s="219" t="s">
        <v>292</v>
      </c>
      <c r="D207" s="219" t="s">
        <v>120</v>
      </c>
      <c r="E207" s="220" t="s">
        <v>1224</v>
      </c>
      <c r="F207" s="221" t="s">
        <v>1225</v>
      </c>
      <c r="G207" s="222" t="s">
        <v>265</v>
      </c>
      <c r="H207" s="223">
        <v>12</v>
      </c>
      <c r="I207" s="224"/>
      <c r="J207" s="225">
        <f>ROUND(I207*H207,2)</f>
        <v>0</v>
      </c>
      <c r="K207" s="226"/>
      <c r="L207" s="44"/>
      <c r="M207" s="227" t="s">
        <v>1</v>
      </c>
      <c r="N207" s="228" t="s">
        <v>38</v>
      </c>
      <c r="O207" s="91"/>
      <c r="P207" s="229">
        <f>O207*H207</f>
        <v>0</v>
      </c>
      <c r="Q207" s="229">
        <v>0</v>
      </c>
      <c r="R207" s="229">
        <f>Q207*H207</f>
        <v>0</v>
      </c>
      <c r="S207" s="229">
        <v>0</v>
      </c>
      <c r="T207" s="230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1" t="s">
        <v>124</v>
      </c>
      <c r="AT207" s="231" t="s">
        <v>120</v>
      </c>
      <c r="AU207" s="231" t="s">
        <v>83</v>
      </c>
      <c r="AY207" s="17" t="s">
        <v>117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7" t="s">
        <v>81</v>
      </c>
      <c r="BK207" s="232">
        <f>ROUND(I207*H207,2)</f>
        <v>0</v>
      </c>
      <c r="BL207" s="17" t="s">
        <v>124</v>
      </c>
      <c r="BM207" s="231" t="s">
        <v>290</v>
      </c>
    </row>
    <row r="208" s="2" customFormat="1">
      <c r="A208" s="38"/>
      <c r="B208" s="39"/>
      <c r="C208" s="40"/>
      <c r="D208" s="233" t="s">
        <v>125</v>
      </c>
      <c r="E208" s="40"/>
      <c r="F208" s="234" t="s">
        <v>1225</v>
      </c>
      <c r="G208" s="40"/>
      <c r="H208" s="40"/>
      <c r="I208" s="235"/>
      <c r="J208" s="40"/>
      <c r="K208" s="40"/>
      <c r="L208" s="44"/>
      <c r="M208" s="236"/>
      <c r="N208" s="237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125</v>
      </c>
      <c r="AU208" s="17" t="s">
        <v>83</v>
      </c>
    </row>
    <row r="209" s="13" customFormat="1">
      <c r="A209" s="13"/>
      <c r="B209" s="243"/>
      <c r="C209" s="244"/>
      <c r="D209" s="233" t="s">
        <v>174</v>
      </c>
      <c r="E209" s="245" t="s">
        <v>1</v>
      </c>
      <c r="F209" s="246" t="s">
        <v>1226</v>
      </c>
      <c r="G209" s="244"/>
      <c r="H209" s="245" t="s">
        <v>1</v>
      </c>
      <c r="I209" s="247"/>
      <c r="J209" s="244"/>
      <c r="K209" s="244"/>
      <c r="L209" s="248"/>
      <c r="M209" s="249"/>
      <c r="N209" s="250"/>
      <c r="O209" s="250"/>
      <c r="P209" s="250"/>
      <c r="Q209" s="250"/>
      <c r="R209" s="250"/>
      <c r="S209" s="250"/>
      <c r="T209" s="25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2" t="s">
        <v>174</v>
      </c>
      <c r="AU209" s="252" t="s">
        <v>83</v>
      </c>
      <c r="AV209" s="13" t="s">
        <v>81</v>
      </c>
      <c r="AW209" s="13" t="s">
        <v>30</v>
      </c>
      <c r="AX209" s="13" t="s">
        <v>73</v>
      </c>
      <c r="AY209" s="252" t="s">
        <v>117</v>
      </c>
    </row>
    <row r="210" s="14" customFormat="1">
      <c r="A210" s="14"/>
      <c r="B210" s="253"/>
      <c r="C210" s="254"/>
      <c r="D210" s="233" t="s">
        <v>174</v>
      </c>
      <c r="E210" s="255" t="s">
        <v>1</v>
      </c>
      <c r="F210" s="256" t="s">
        <v>145</v>
      </c>
      <c r="G210" s="254"/>
      <c r="H210" s="257">
        <v>12</v>
      </c>
      <c r="I210" s="258"/>
      <c r="J210" s="254"/>
      <c r="K210" s="254"/>
      <c r="L210" s="259"/>
      <c r="M210" s="260"/>
      <c r="N210" s="261"/>
      <c r="O210" s="261"/>
      <c r="P210" s="261"/>
      <c r="Q210" s="261"/>
      <c r="R210" s="261"/>
      <c r="S210" s="261"/>
      <c r="T210" s="26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3" t="s">
        <v>174</v>
      </c>
      <c r="AU210" s="263" t="s">
        <v>83</v>
      </c>
      <c r="AV210" s="14" t="s">
        <v>83</v>
      </c>
      <c r="AW210" s="14" t="s">
        <v>30</v>
      </c>
      <c r="AX210" s="14" t="s">
        <v>73</v>
      </c>
      <c r="AY210" s="263" t="s">
        <v>117</v>
      </c>
    </row>
    <row r="211" s="15" customFormat="1">
      <c r="A211" s="15"/>
      <c r="B211" s="264"/>
      <c r="C211" s="265"/>
      <c r="D211" s="233" t="s">
        <v>174</v>
      </c>
      <c r="E211" s="266" t="s">
        <v>1</v>
      </c>
      <c r="F211" s="267" t="s">
        <v>179</v>
      </c>
      <c r="G211" s="265"/>
      <c r="H211" s="268">
        <v>12</v>
      </c>
      <c r="I211" s="269"/>
      <c r="J211" s="265"/>
      <c r="K211" s="265"/>
      <c r="L211" s="270"/>
      <c r="M211" s="271"/>
      <c r="N211" s="272"/>
      <c r="O211" s="272"/>
      <c r="P211" s="272"/>
      <c r="Q211" s="272"/>
      <c r="R211" s="272"/>
      <c r="S211" s="272"/>
      <c r="T211" s="273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74" t="s">
        <v>174</v>
      </c>
      <c r="AU211" s="274" t="s">
        <v>83</v>
      </c>
      <c r="AV211" s="15" t="s">
        <v>124</v>
      </c>
      <c r="AW211" s="15" t="s">
        <v>30</v>
      </c>
      <c r="AX211" s="15" t="s">
        <v>81</v>
      </c>
      <c r="AY211" s="274" t="s">
        <v>117</v>
      </c>
    </row>
    <row r="212" s="2" customFormat="1" ht="24.15" customHeight="1">
      <c r="A212" s="38"/>
      <c r="B212" s="39"/>
      <c r="C212" s="275" t="s">
        <v>244</v>
      </c>
      <c r="D212" s="275" t="s">
        <v>208</v>
      </c>
      <c r="E212" s="276" t="s">
        <v>1227</v>
      </c>
      <c r="F212" s="277" t="s">
        <v>1228</v>
      </c>
      <c r="G212" s="278" t="s">
        <v>182</v>
      </c>
      <c r="H212" s="279">
        <v>0.32400000000000001</v>
      </c>
      <c r="I212" s="280"/>
      <c r="J212" s="281">
        <f>ROUND(I212*H212,2)</f>
        <v>0</v>
      </c>
      <c r="K212" s="282"/>
      <c r="L212" s="283"/>
      <c r="M212" s="284" t="s">
        <v>1</v>
      </c>
      <c r="N212" s="285" t="s">
        <v>38</v>
      </c>
      <c r="O212" s="91"/>
      <c r="P212" s="229">
        <f>O212*H212</f>
        <v>0</v>
      </c>
      <c r="Q212" s="229">
        <v>0</v>
      </c>
      <c r="R212" s="229">
        <f>Q212*H212</f>
        <v>0</v>
      </c>
      <c r="S212" s="229">
        <v>0</v>
      </c>
      <c r="T212" s="230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1" t="s">
        <v>136</v>
      </c>
      <c r="AT212" s="231" t="s">
        <v>208</v>
      </c>
      <c r="AU212" s="231" t="s">
        <v>83</v>
      </c>
      <c r="AY212" s="17" t="s">
        <v>117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7" t="s">
        <v>81</v>
      </c>
      <c r="BK212" s="232">
        <f>ROUND(I212*H212,2)</f>
        <v>0</v>
      </c>
      <c r="BL212" s="17" t="s">
        <v>124</v>
      </c>
      <c r="BM212" s="231" t="s">
        <v>295</v>
      </c>
    </row>
    <row r="213" s="2" customFormat="1">
      <c r="A213" s="38"/>
      <c r="B213" s="39"/>
      <c r="C213" s="40"/>
      <c r="D213" s="233" t="s">
        <v>125</v>
      </c>
      <c r="E213" s="40"/>
      <c r="F213" s="234" t="s">
        <v>1228</v>
      </c>
      <c r="G213" s="40"/>
      <c r="H213" s="40"/>
      <c r="I213" s="235"/>
      <c r="J213" s="40"/>
      <c r="K213" s="40"/>
      <c r="L213" s="44"/>
      <c r="M213" s="236"/>
      <c r="N213" s="237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125</v>
      </c>
      <c r="AU213" s="17" t="s">
        <v>83</v>
      </c>
    </row>
    <row r="214" s="14" customFormat="1">
      <c r="A214" s="14"/>
      <c r="B214" s="253"/>
      <c r="C214" s="254"/>
      <c r="D214" s="233" t="s">
        <v>174</v>
      </c>
      <c r="E214" s="255" t="s">
        <v>1</v>
      </c>
      <c r="F214" s="256" t="s">
        <v>1229</v>
      </c>
      <c r="G214" s="254"/>
      <c r="H214" s="257">
        <v>0.32400000000000001</v>
      </c>
      <c r="I214" s="258"/>
      <c r="J214" s="254"/>
      <c r="K214" s="254"/>
      <c r="L214" s="259"/>
      <c r="M214" s="260"/>
      <c r="N214" s="261"/>
      <c r="O214" s="261"/>
      <c r="P214" s="261"/>
      <c r="Q214" s="261"/>
      <c r="R214" s="261"/>
      <c r="S214" s="261"/>
      <c r="T214" s="262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3" t="s">
        <v>174</v>
      </c>
      <c r="AU214" s="263" t="s">
        <v>83</v>
      </c>
      <c r="AV214" s="14" t="s">
        <v>83</v>
      </c>
      <c r="AW214" s="14" t="s">
        <v>30</v>
      </c>
      <c r="AX214" s="14" t="s">
        <v>73</v>
      </c>
      <c r="AY214" s="263" t="s">
        <v>117</v>
      </c>
    </row>
    <row r="215" s="15" customFormat="1">
      <c r="A215" s="15"/>
      <c r="B215" s="264"/>
      <c r="C215" s="265"/>
      <c r="D215" s="233" t="s">
        <v>174</v>
      </c>
      <c r="E215" s="266" t="s">
        <v>1</v>
      </c>
      <c r="F215" s="267" t="s">
        <v>179</v>
      </c>
      <c r="G215" s="265"/>
      <c r="H215" s="268">
        <v>0.32400000000000001</v>
      </c>
      <c r="I215" s="269"/>
      <c r="J215" s="265"/>
      <c r="K215" s="265"/>
      <c r="L215" s="270"/>
      <c r="M215" s="271"/>
      <c r="N215" s="272"/>
      <c r="O215" s="272"/>
      <c r="P215" s="272"/>
      <c r="Q215" s="272"/>
      <c r="R215" s="272"/>
      <c r="S215" s="272"/>
      <c r="T215" s="273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74" t="s">
        <v>174</v>
      </c>
      <c r="AU215" s="274" t="s">
        <v>83</v>
      </c>
      <c r="AV215" s="15" t="s">
        <v>124</v>
      </c>
      <c r="AW215" s="15" t="s">
        <v>30</v>
      </c>
      <c r="AX215" s="15" t="s">
        <v>81</v>
      </c>
      <c r="AY215" s="274" t="s">
        <v>117</v>
      </c>
    </row>
    <row r="216" s="2" customFormat="1" ht="14.4" customHeight="1">
      <c r="A216" s="38"/>
      <c r="B216" s="39"/>
      <c r="C216" s="219" t="s">
        <v>7</v>
      </c>
      <c r="D216" s="219" t="s">
        <v>120</v>
      </c>
      <c r="E216" s="220" t="s">
        <v>1230</v>
      </c>
      <c r="F216" s="221" t="s">
        <v>1231</v>
      </c>
      <c r="G216" s="222" t="s">
        <v>182</v>
      </c>
      <c r="H216" s="223">
        <v>9.3000000000000007</v>
      </c>
      <c r="I216" s="224"/>
      <c r="J216" s="225">
        <f>ROUND(I216*H216,2)</f>
        <v>0</v>
      </c>
      <c r="K216" s="226"/>
      <c r="L216" s="44"/>
      <c r="M216" s="227" t="s">
        <v>1</v>
      </c>
      <c r="N216" s="228" t="s">
        <v>38</v>
      </c>
      <c r="O216" s="91"/>
      <c r="P216" s="229">
        <f>O216*H216</f>
        <v>0</v>
      </c>
      <c r="Q216" s="229">
        <v>0</v>
      </c>
      <c r="R216" s="229">
        <f>Q216*H216</f>
        <v>0</v>
      </c>
      <c r="S216" s="229">
        <v>0</v>
      </c>
      <c r="T216" s="23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1" t="s">
        <v>124</v>
      </c>
      <c r="AT216" s="231" t="s">
        <v>120</v>
      </c>
      <c r="AU216" s="231" t="s">
        <v>83</v>
      </c>
      <c r="AY216" s="17" t="s">
        <v>117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7" t="s">
        <v>81</v>
      </c>
      <c r="BK216" s="232">
        <f>ROUND(I216*H216,2)</f>
        <v>0</v>
      </c>
      <c r="BL216" s="17" t="s">
        <v>124</v>
      </c>
      <c r="BM216" s="231" t="s">
        <v>300</v>
      </c>
    </row>
    <row r="217" s="2" customFormat="1">
      <c r="A217" s="38"/>
      <c r="B217" s="39"/>
      <c r="C217" s="40"/>
      <c r="D217" s="233" t="s">
        <v>125</v>
      </c>
      <c r="E217" s="40"/>
      <c r="F217" s="234" t="s">
        <v>1231</v>
      </c>
      <c r="G217" s="40"/>
      <c r="H217" s="40"/>
      <c r="I217" s="235"/>
      <c r="J217" s="40"/>
      <c r="K217" s="40"/>
      <c r="L217" s="44"/>
      <c r="M217" s="236"/>
      <c r="N217" s="237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125</v>
      </c>
      <c r="AU217" s="17" t="s">
        <v>83</v>
      </c>
    </row>
    <row r="218" s="13" customFormat="1">
      <c r="A218" s="13"/>
      <c r="B218" s="243"/>
      <c r="C218" s="244"/>
      <c r="D218" s="233" t="s">
        <v>174</v>
      </c>
      <c r="E218" s="245" t="s">
        <v>1</v>
      </c>
      <c r="F218" s="246" t="s">
        <v>1232</v>
      </c>
      <c r="G218" s="244"/>
      <c r="H218" s="245" t="s">
        <v>1</v>
      </c>
      <c r="I218" s="247"/>
      <c r="J218" s="244"/>
      <c r="K218" s="244"/>
      <c r="L218" s="248"/>
      <c r="M218" s="249"/>
      <c r="N218" s="250"/>
      <c r="O218" s="250"/>
      <c r="P218" s="250"/>
      <c r="Q218" s="250"/>
      <c r="R218" s="250"/>
      <c r="S218" s="250"/>
      <c r="T218" s="25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2" t="s">
        <v>174</v>
      </c>
      <c r="AU218" s="252" t="s">
        <v>83</v>
      </c>
      <c r="AV218" s="13" t="s">
        <v>81</v>
      </c>
      <c r="AW218" s="13" t="s">
        <v>30</v>
      </c>
      <c r="AX218" s="13" t="s">
        <v>73</v>
      </c>
      <c r="AY218" s="252" t="s">
        <v>117</v>
      </c>
    </row>
    <row r="219" s="14" customFormat="1">
      <c r="A219" s="14"/>
      <c r="B219" s="253"/>
      <c r="C219" s="254"/>
      <c r="D219" s="233" t="s">
        <v>174</v>
      </c>
      <c r="E219" s="255" t="s">
        <v>1</v>
      </c>
      <c r="F219" s="256" t="s">
        <v>1233</v>
      </c>
      <c r="G219" s="254"/>
      <c r="H219" s="257">
        <v>9.3000000000000007</v>
      </c>
      <c r="I219" s="258"/>
      <c r="J219" s="254"/>
      <c r="K219" s="254"/>
      <c r="L219" s="259"/>
      <c r="M219" s="260"/>
      <c r="N219" s="261"/>
      <c r="O219" s="261"/>
      <c r="P219" s="261"/>
      <c r="Q219" s="261"/>
      <c r="R219" s="261"/>
      <c r="S219" s="261"/>
      <c r="T219" s="26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3" t="s">
        <v>174</v>
      </c>
      <c r="AU219" s="263" t="s">
        <v>83</v>
      </c>
      <c r="AV219" s="14" t="s">
        <v>83</v>
      </c>
      <c r="AW219" s="14" t="s">
        <v>30</v>
      </c>
      <c r="AX219" s="14" t="s">
        <v>73</v>
      </c>
      <c r="AY219" s="263" t="s">
        <v>117</v>
      </c>
    </row>
    <row r="220" s="15" customFormat="1">
      <c r="A220" s="15"/>
      <c r="B220" s="264"/>
      <c r="C220" s="265"/>
      <c r="D220" s="233" t="s">
        <v>174</v>
      </c>
      <c r="E220" s="266" t="s">
        <v>1</v>
      </c>
      <c r="F220" s="267" t="s">
        <v>179</v>
      </c>
      <c r="G220" s="265"/>
      <c r="H220" s="268">
        <v>9.3000000000000007</v>
      </c>
      <c r="I220" s="269"/>
      <c r="J220" s="265"/>
      <c r="K220" s="265"/>
      <c r="L220" s="270"/>
      <c r="M220" s="271"/>
      <c r="N220" s="272"/>
      <c r="O220" s="272"/>
      <c r="P220" s="272"/>
      <c r="Q220" s="272"/>
      <c r="R220" s="272"/>
      <c r="S220" s="272"/>
      <c r="T220" s="273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74" t="s">
        <v>174</v>
      </c>
      <c r="AU220" s="274" t="s">
        <v>83</v>
      </c>
      <c r="AV220" s="15" t="s">
        <v>124</v>
      </c>
      <c r="AW220" s="15" t="s">
        <v>30</v>
      </c>
      <c r="AX220" s="15" t="s">
        <v>81</v>
      </c>
      <c r="AY220" s="274" t="s">
        <v>117</v>
      </c>
    </row>
    <row r="221" s="12" customFormat="1" ht="22.8" customHeight="1">
      <c r="A221" s="12"/>
      <c r="B221" s="203"/>
      <c r="C221" s="204"/>
      <c r="D221" s="205" t="s">
        <v>72</v>
      </c>
      <c r="E221" s="217" t="s">
        <v>330</v>
      </c>
      <c r="F221" s="217" t="s">
        <v>331</v>
      </c>
      <c r="G221" s="204"/>
      <c r="H221" s="204"/>
      <c r="I221" s="207"/>
      <c r="J221" s="218">
        <f>BK221</f>
        <v>0</v>
      </c>
      <c r="K221" s="204"/>
      <c r="L221" s="209"/>
      <c r="M221" s="210"/>
      <c r="N221" s="211"/>
      <c r="O221" s="211"/>
      <c r="P221" s="212">
        <f>SUM(P222:P223)</f>
        <v>0</v>
      </c>
      <c r="Q221" s="211"/>
      <c r="R221" s="212">
        <f>SUM(R222:R223)</f>
        <v>0</v>
      </c>
      <c r="S221" s="211"/>
      <c r="T221" s="213">
        <f>SUM(T222:T223)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4" t="s">
        <v>81</v>
      </c>
      <c r="AT221" s="215" t="s">
        <v>72</v>
      </c>
      <c r="AU221" s="215" t="s">
        <v>81</v>
      </c>
      <c r="AY221" s="214" t="s">
        <v>117</v>
      </c>
      <c r="BK221" s="216">
        <f>SUM(BK222:BK223)</f>
        <v>0</v>
      </c>
    </row>
    <row r="222" s="2" customFormat="1" ht="24.15" customHeight="1">
      <c r="A222" s="38"/>
      <c r="B222" s="39"/>
      <c r="C222" s="219" t="s">
        <v>249</v>
      </c>
      <c r="D222" s="219" t="s">
        <v>120</v>
      </c>
      <c r="E222" s="220" t="s">
        <v>455</v>
      </c>
      <c r="F222" s="221" t="s">
        <v>456</v>
      </c>
      <c r="G222" s="222" t="s">
        <v>182</v>
      </c>
      <c r="H222" s="223">
        <v>100</v>
      </c>
      <c r="I222" s="224"/>
      <c r="J222" s="225">
        <f>ROUND(I222*H222,2)</f>
        <v>0</v>
      </c>
      <c r="K222" s="226"/>
      <c r="L222" s="44"/>
      <c r="M222" s="227" t="s">
        <v>1</v>
      </c>
      <c r="N222" s="228" t="s">
        <v>38</v>
      </c>
      <c r="O222" s="91"/>
      <c r="P222" s="229">
        <f>O222*H222</f>
        <v>0</v>
      </c>
      <c r="Q222" s="229">
        <v>0</v>
      </c>
      <c r="R222" s="229">
        <f>Q222*H222</f>
        <v>0</v>
      </c>
      <c r="S222" s="229">
        <v>0</v>
      </c>
      <c r="T222" s="230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1" t="s">
        <v>124</v>
      </c>
      <c r="AT222" s="231" t="s">
        <v>120</v>
      </c>
      <c r="AU222" s="231" t="s">
        <v>83</v>
      </c>
      <c r="AY222" s="17" t="s">
        <v>117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7" t="s">
        <v>81</v>
      </c>
      <c r="BK222" s="232">
        <f>ROUND(I222*H222,2)</f>
        <v>0</v>
      </c>
      <c r="BL222" s="17" t="s">
        <v>124</v>
      </c>
      <c r="BM222" s="231" t="s">
        <v>305</v>
      </c>
    </row>
    <row r="223" s="2" customFormat="1">
      <c r="A223" s="38"/>
      <c r="B223" s="39"/>
      <c r="C223" s="40"/>
      <c r="D223" s="233" t="s">
        <v>125</v>
      </c>
      <c r="E223" s="40"/>
      <c r="F223" s="234" t="s">
        <v>456</v>
      </c>
      <c r="G223" s="40"/>
      <c r="H223" s="40"/>
      <c r="I223" s="235"/>
      <c r="J223" s="40"/>
      <c r="K223" s="40"/>
      <c r="L223" s="44"/>
      <c r="M223" s="236"/>
      <c r="N223" s="237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125</v>
      </c>
      <c r="AU223" s="17" t="s">
        <v>83</v>
      </c>
    </row>
    <row r="224" s="12" customFormat="1" ht="22.8" customHeight="1">
      <c r="A224" s="12"/>
      <c r="B224" s="203"/>
      <c r="C224" s="204"/>
      <c r="D224" s="205" t="s">
        <v>72</v>
      </c>
      <c r="E224" s="217" t="s">
        <v>458</v>
      </c>
      <c r="F224" s="217" t="s">
        <v>459</v>
      </c>
      <c r="G224" s="204"/>
      <c r="H224" s="204"/>
      <c r="I224" s="207"/>
      <c r="J224" s="218">
        <f>BK224</f>
        <v>0</v>
      </c>
      <c r="K224" s="204"/>
      <c r="L224" s="209"/>
      <c r="M224" s="210"/>
      <c r="N224" s="211"/>
      <c r="O224" s="211"/>
      <c r="P224" s="212">
        <f>SUM(P225:P237)</f>
        <v>0</v>
      </c>
      <c r="Q224" s="211"/>
      <c r="R224" s="212">
        <f>SUM(R225:R237)</f>
        <v>0</v>
      </c>
      <c r="S224" s="211"/>
      <c r="T224" s="213">
        <f>SUM(T225:T237)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4" t="s">
        <v>81</v>
      </c>
      <c r="AT224" s="215" t="s">
        <v>72</v>
      </c>
      <c r="AU224" s="215" t="s">
        <v>81</v>
      </c>
      <c r="AY224" s="214" t="s">
        <v>117</v>
      </c>
      <c r="BK224" s="216">
        <f>SUM(BK225:BK237)</f>
        <v>0</v>
      </c>
    </row>
    <row r="225" s="2" customFormat="1" ht="24.15" customHeight="1">
      <c r="A225" s="38"/>
      <c r="B225" s="39"/>
      <c r="C225" s="219" t="s">
        <v>314</v>
      </c>
      <c r="D225" s="219" t="s">
        <v>120</v>
      </c>
      <c r="E225" s="220" t="s">
        <v>460</v>
      </c>
      <c r="F225" s="221" t="s">
        <v>461</v>
      </c>
      <c r="G225" s="222" t="s">
        <v>194</v>
      </c>
      <c r="H225" s="223">
        <v>16.318999999999999</v>
      </c>
      <c r="I225" s="224"/>
      <c r="J225" s="225">
        <f>ROUND(I225*H225,2)</f>
        <v>0</v>
      </c>
      <c r="K225" s="226"/>
      <c r="L225" s="44"/>
      <c r="M225" s="227" t="s">
        <v>1</v>
      </c>
      <c r="N225" s="228" t="s">
        <v>38</v>
      </c>
      <c r="O225" s="91"/>
      <c r="P225" s="229">
        <f>O225*H225</f>
        <v>0</v>
      </c>
      <c r="Q225" s="229">
        <v>0</v>
      </c>
      <c r="R225" s="229">
        <f>Q225*H225</f>
        <v>0</v>
      </c>
      <c r="S225" s="229">
        <v>0</v>
      </c>
      <c r="T225" s="230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1" t="s">
        <v>124</v>
      </c>
      <c r="AT225" s="231" t="s">
        <v>120</v>
      </c>
      <c r="AU225" s="231" t="s">
        <v>83</v>
      </c>
      <c r="AY225" s="17" t="s">
        <v>117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17" t="s">
        <v>81</v>
      </c>
      <c r="BK225" s="232">
        <f>ROUND(I225*H225,2)</f>
        <v>0</v>
      </c>
      <c r="BL225" s="17" t="s">
        <v>124</v>
      </c>
      <c r="BM225" s="231" t="s">
        <v>311</v>
      </c>
    </row>
    <row r="226" s="2" customFormat="1">
      <c r="A226" s="38"/>
      <c r="B226" s="39"/>
      <c r="C226" s="40"/>
      <c r="D226" s="233" t="s">
        <v>125</v>
      </c>
      <c r="E226" s="40"/>
      <c r="F226" s="234" t="s">
        <v>461</v>
      </c>
      <c r="G226" s="40"/>
      <c r="H226" s="40"/>
      <c r="I226" s="235"/>
      <c r="J226" s="40"/>
      <c r="K226" s="40"/>
      <c r="L226" s="44"/>
      <c r="M226" s="236"/>
      <c r="N226" s="237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125</v>
      </c>
      <c r="AU226" s="17" t="s">
        <v>83</v>
      </c>
    </row>
    <row r="227" s="2" customFormat="1" ht="14.4" customHeight="1">
      <c r="A227" s="38"/>
      <c r="B227" s="39"/>
      <c r="C227" s="219" t="s">
        <v>254</v>
      </c>
      <c r="D227" s="219" t="s">
        <v>120</v>
      </c>
      <c r="E227" s="220" t="s">
        <v>464</v>
      </c>
      <c r="F227" s="221" t="s">
        <v>465</v>
      </c>
      <c r="G227" s="222" t="s">
        <v>194</v>
      </c>
      <c r="H227" s="223">
        <v>228.46600000000001</v>
      </c>
      <c r="I227" s="224"/>
      <c r="J227" s="225">
        <f>ROUND(I227*H227,2)</f>
        <v>0</v>
      </c>
      <c r="K227" s="226"/>
      <c r="L227" s="44"/>
      <c r="M227" s="227" t="s">
        <v>1</v>
      </c>
      <c r="N227" s="228" t="s">
        <v>38</v>
      </c>
      <c r="O227" s="91"/>
      <c r="P227" s="229">
        <f>O227*H227</f>
        <v>0</v>
      </c>
      <c r="Q227" s="229">
        <v>0</v>
      </c>
      <c r="R227" s="229">
        <f>Q227*H227</f>
        <v>0</v>
      </c>
      <c r="S227" s="229">
        <v>0</v>
      </c>
      <c r="T227" s="230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1" t="s">
        <v>124</v>
      </c>
      <c r="AT227" s="231" t="s">
        <v>120</v>
      </c>
      <c r="AU227" s="231" t="s">
        <v>83</v>
      </c>
      <c r="AY227" s="17" t="s">
        <v>117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7" t="s">
        <v>81</v>
      </c>
      <c r="BK227" s="232">
        <f>ROUND(I227*H227,2)</f>
        <v>0</v>
      </c>
      <c r="BL227" s="17" t="s">
        <v>124</v>
      </c>
      <c r="BM227" s="231" t="s">
        <v>317</v>
      </c>
    </row>
    <row r="228" s="2" customFormat="1">
      <c r="A228" s="38"/>
      <c r="B228" s="39"/>
      <c r="C228" s="40"/>
      <c r="D228" s="233" t="s">
        <v>125</v>
      </c>
      <c r="E228" s="40"/>
      <c r="F228" s="234" t="s">
        <v>465</v>
      </c>
      <c r="G228" s="40"/>
      <c r="H228" s="40"/>
      <c r="I228" s="235"/>
      <c r="J228" s="40"/>
      <c r="K228" s="40"/>
      <c r="L228" s="44"/>
      <c r="M228" s="236"/>
      <c r="N228" s="237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125</v>
      </c>
      <c r="AU228" s="17" t="s">
        <v>83</v>
      </c>
    </row>
    <row r="229" s="13" customFormat="1">
      <c r="A229" s="13"/>
      <c r="B229" s="243"/>
      <c r="C229" s="244"/>
      <c r="D229" s="233" t="s">
        <v>174</v>
      </c>
      <c r="E229" s="245" t="s">
        <v>1</v>
      </c>
      <c r="F229" s="246" t="s">
        <v>467</v>
      </c>
      <c r="G229" s="244"/>
      <c r="H229" s="245" t="s">
        <v>1</v>
      </c>
      <c r="I229" s="247"/>
      <c r="J229" s="244"/>
      <c r="K229" s="244"/>
      <c r="L229" s="248"/>
      <c r="M229" s="249"/>
      <c r="N229" s="250"/>
      <c r="O229" s="250"/>
      <c r="P229" s="250"/>
      <c r="Q229" s="250"/>
      <c r="R229" s="250"/>
      <c r="S229" s="250"/>
      <c r="T229" s="25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2" t="s">
        <v>174</v>
      </c>
      <c r="AU229" s="252" t="s">
        <v>83</v>
      </c>
      <c r="AV229" s="13" t="s">
        <v>81</v>
      </c>
      <c r="AW229" s="13" t="s">
        <v>30</v>
      </c>
      <c r="AX229" s="13" t="s">
        <v>73</v>
      </c>
      <c r="AY229" s="252" t="s">
        <v>117</v>
      </c>
    </row>
    <row r="230" s="14" customFormat="1">
      <c r="A230" s="14"/>
      <c r="B230" s="253"/>
      <c r="C230" s="254"/>
      <c r="D230" s="233" t="s">
        <v>174</v>
      </c>
      <c r="E230" s="255" t="s">
        <v>1</v>
      </c>
      <c r="F230" s="256" t="s">
        <v>1234</v>
      </c>
      <c r="G230" s="254"/>
      <c r="H230" s="257">
        <v>228.46600000000001</v>
      </c>
      <c r="I230" s="258"/>
      <c r="J230" s="254"/>
      <c r="K230" s="254"/>
      <c r="L230" s="259"/>
      <c r="M230" s="260"/>
      <c r="N230" s="261"/>
      <c r="O230" s="261"/>
      <c r="P230" s="261"/>
      <c r="Q230" s="261"/>
      <c r="R230" s="261"/>
      <c r="S230" s="261"/>
      <c r="T230" s="26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3" t="s">
        <v>174</v>
      </c>
      <c r="AU230" s="263" t="s">
        <v>83</v>
      </c>
      <c r="AV230" s="14" t="s">
        <v>83</v>
      </c>
      <c r="AW230" s="14" t="s">
        <v>30</v>
      </c>
      <c r="AX230" s="14" t="s">
        <v>73</v>
      </c>
      <c r="AY230" s="263" t="s">
        <v>117</v>
      </c>
    </row>
    <row r="231" s="15" customFormat="1">
      <c r="A231" s="15"/>
      <c r="B231" s="264"/>
      <c r="C231" s="265"/>
      <c r="D231" s="233" t="s">
        <v>174</v>
      </c>
      <c r="E231" s="266" t="s">
        <v>1</v>
      </c>
      <c r="F231" s="267" t="s">
        <v>179</v>
      </c>
      <c r="G231" s="265"/>
      <c r="H231" s="268">
        <v>228.46600000000001</v>
      </c>
      <c r="I231" s="269"/>
      <c r="J231" s="265"/>
      <c r="K231" s="265"/>
      <c r="L231" s="270"/>
      <c r="M231" s="271"/>
      <c r="N231" s="272"/>
      <c r="O231" s="272"/>
      <c r="P231" s="272"/>
      <c r="Q231" s="272"/>
      <c r="R231" s="272"/>
      <c r="S231" s="272"/>
      <c r="T231" s="273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74" t="s">
        <v>174</v>
      </c>
      <c r="AU231" s="274" t="s">
        <v>83</v>
      </c>
      <c r="AV231" s="15" t="s">
        <v>124</v>
      </c>
      <c r="AW231" s="15" t="s">
        <v>30</v>
      </c>
      <c r="AX231" s="15" t="s">
        <v>81</v>
      </c>
      <c r="AY231" s="274" t="s">
        <v>117</v>
      </c>
    </row>
    <row r="232" s="2" customFormat="1" ht="14.4" customHeight="1">
      <c r="A232" s="38"/>
      <c r="B232" s="39"/>
      <c r="C232" s="219" t="s">
        <v>324</v>
      </c>
      <c r="D232" s="219" t="s">
        <v>120</v>
      </c>
      <c r="E232" s="220" t="s">
        <v>469</v>
      </c>
      <c r="F232" s="221" t="s">
        <v>470</v>
      </c>
      <c r="G232" s="222" t="s">
        <v>194</v>
      </c>
      <c r="H232" s="223">
        <v>16.318999999999999</v>
      </c>
      <c r="I232" s="224"/>
      <c r="J232" s="225">
        <f>ROUND(I232*H232,2)</f>
        <v>0</v>
      </c>
      <c r="K232" s="226"/>
      <c r="L232" s="44"/>
      <c r="M232" s="227" t="s">
        <v>1</v>
      </c>
      <c r="N232" s="228" t="s">
        <v>38</v>
      </c>
      <c r="O232" s="91"/>
      <c r="P232" s="229">
        <f>O232*H232</f>
        <v>0</v>
      </c>
      <c r="Q232" s="229">
        <v>0</v>
      </c>
      <c r="R232" s="229">
        <f>Q232*H232</f>
        <v>0</v>
      </c>
      <c r="S232" s="229">
        <v>0</v>
      </c>
      <c r="T232" s="230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1" t="s">
        <v>124</v>
      </c>
      <c r="AT232" s="231" t="s">
        <v>120</v>
      </c>
      <c r="AU232" s="231" t="s">
        <v>83</v>
      </c>
      <c r="AY232" s="17" t="s">
        <v>117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7" t="s">
        <v>81</v>
      </c>
      <c r="BK232" s="232">
        <f>ROUND(I232*H232,2)</f>
        <v>0</v>
      </c>
      <c r="BL232" s="17" t="s">
        <v>124</v>
      </c>
      <c r="BM232" s="231" t="s">
        <v>322</v>
      </c>
    </row>
    <row r="233" s="2" customFormat="1">
      <c r="A233" s="38"/>
      <c r="B233" s="39"/>
      <c r="C233" s="40"/>
      <c r="D233" s="233" t="s">
        <v>125</v>
      </c>
      <c r="E233" s="40"/>
      <c r="F233" s="234" t="s">
        <v>470</v>
      </c>
      <c r="G233" s="40"/>
      <c r="H233" s="40"/>
      <c r="I233" s="235"/>
      <c r="J233" s="40"/>
      <c r="K233" s="40"/>
      <c r="L233" s="44"/>
      <c r="M233" s="236"/>
      <c r="N233" s="237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125</v>
      </c>
      <c r="AU233" s="17" t="s">
        <v>83</v>
      </c>
    </row>
    <row r="234" s="2" customFormat="1" ht="24.15" customHeight="1">
      <c r="A234" s="38"/>
      <c r="B234" s="39"/>
      <c r="C234" s="219" t="s">
        <v>261</v>
      </c>
      <c r="D234" s="219" t="s">
        <v>120</v>
      </c>
      <c r="E234" s="220" t="s">
        <v>473</v>
      </c>
      <c r="F234" s="221" t="s">
        <v>474</v>
      </c>
      <c r="G234" s="222" t="s">
        <v>194</v>
      </c>
      <c r="H234" s="223">
        <v>16.318999999999999</v>
      </c>
      <c r="I234" s="224"/>
      <c r="J234" s="225">
        <f>ROUND(I234*H234,2)</f>
        <v>0</v>
      </c>
      <c r="K234" s="226"/>
      <c r="L234" s="44"/>
      <c r="M234" s="227" t="s">
        <v>1</v>
      </c>
      <c r="N234" s="228" t="s">
        <v>38</v>
      </c>
      <c r="O234" s="91"/>
      <c r="P234" s="229">
        <f>O234*H234</f>
        <v>0</v>
      </c>
      <c r="Q234" s="229">
        <v>0</v>
      </c>
      <c r="R234" s="229">
        <f>Q234*H234</f>
        <v>0</v>
      </c>
      <c r="S234" s="229">
        <v>0</v>
      </c>
      <c r="T234" s="230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1" t="s">
        <v>124</v>
      </c>
      <c r="AT234" s="231" t="s">
        <v>120</v>
      </c>
      <c r="AU234" s="231" t="s">
        <v>83</v>
      </c>
      <c r="AY234" s="17" t="s">
        <v>117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7" t="s">
        <v>81</v>
      </c>
      <c r="BK234" s="232">
        <f>ROUND(I234*H234,2)</f>
        <v>0</v>
      </c>
      <c r="BL234" s="17" t="s">
        <v>124</v>
      </c>
      <c r="BM234" s="231" t="s">
        <v>327</v>
      </c>
    </row>
    <row r="235" s="2" customFormat="1">
      <c r="A235" s="38"/>
      <c r="B235" s="39"/>
      <c r="C235" s="40"/>
      <c r="D235" s="233" t="s">
        <v>125</v>
      </c>
      <c r="E235" s="40"/>
      <c r="F235" s="234" t="s">
        <v>474</v>
      </c>
      <c r="G235" s="40"/>
      <c r="H235" s="40"/>
      <c r="I235" s="235"/>
      <c r="J235" s="40"/>
      <c r="K235" s="40"/>
      <c r="L235" s="44"/>
      <c r="M235" s="236"/>
      <c r="N235" s="237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125</v>
      </c>
      <c r="AU235" s="17" t="s">
        <v>83</v>
      </c>
    </row>
    <row r="236" s="2" customFormat="1" ht="24.15" customHeight="1">
      <c r="A236" s="38"/>
      <c r="B236" s="39"/>
      <c r="C236" s="219" t="s">
        <v>351</v>
      </c>
      <c r="D236" s="219" t="s">
        <v>120</v>
      </c>
      <c r="E236" s="220" t="s">
        <v>476</v>
      </c>
      <c r="F236" s="221" t="s">
        <v>477</v>
      </c>
      <c r="G236" s="222" t="s">
        <v>194</v>
      </c>
      <c r="H236" s="223">
        <v>16.318999999999999</v>
      </c>
      <c r="I236" s="224"/>
      <c r="J236" s="225">
        <f>ROUND(I236*H236,2)</f>
        <v>0</v>
      </c>
      <c r="K236" s="226"/>
      <c r="L236" s="44"/>
      <c r="M236" s="227" t="s">
        <v>1</v>
      </c>
      <c r="N236" s="228" t="s">
        <v>38</v>
      </c>
      <c r="O236" s="91"/>
      <c r="P236" s="229">
        <f>O236*H236</f>
        <v>0</v>
      </c>
      <c r="Q236" s="229">
        <v>0</v>
      </c>
      <c r="R236" s="229">
        <f>Q236*H236</f>
        <v>0</v>
      </c>
      <c r="S236" s="229">
        <v>0</v>
      </c>
      <c r="T236" s="230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1" t="s">
        <v>124</v>
      </c>
      <c r="AT236" s="231" t="s">
        <v>120</v>
      </c>
      <c r="AU236" s="231" t="s">
        <v>83</v>
      </c>
      <c r="AY236" s="17" t="s">
        <v>117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7" t="s">
        <v>81</v>
      </c>
      <c r="BK236" s="232">
        <f>ROUND(I236*H236,2)</f>
        <v>0</v>
      </c>
      <c r="BL236" s="17" t="s">
        <v>124</v>
      </c>
      <c r="BM236" s="231" t="s">
        <v>334</v>
      </c>
    </row>
    <row r="237" s="2" customFormat="1">
      <c r="A237" s="38"/>
      <c r="B237" s="39"/>
      <c r="C237" s="40"/>
      <c r="D237" s="233" t="s">
        <v>125</v>
      </c>
      <c r="E237" s="40"/>
      <c r="F237" s="234" t="s">
        <v>477</v>
      </c>
      <c r="G237" s="40"/>
      <c r="H237" s="40"/>
      <c r="I237" s="235"/>
      <c r="J237" s="40"/>
      <c r="K237" s="40"/>
      <c r="L237" s="44"/>
      <c r="M237" s="236"/>
      <c r="N237" s="237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125</v>
      </c>
      <c r="AU237" s="17" t="s">
        <v>83</v>
      </c>
    </row>
    <row r="238" s="12" customFormat="1" ht="22.8" customHeight="1">
      <c r="A238" s="12"/>
      <c r="B238" s="203"/>
      <c r="C238" s="204"/>
      <c r="D238" s="205" t="s">
        <v>72</v>
      </c>
      <c r="E238" s="217" t="s">
        <v>484</v>
      </c>
      <c r="F238" s="217" t="s">
        <v>1235</v>
      </c>
      <c r="G238" s="204"/>
      <c r="H238" s="204"/>
      <c r="I238" s="207"/>
      <c r="J238" s="218">
        <f>BK238</f>
        <v>0</v>
      </c>
      <c r="K238" s="204"/>
      <c r="L238" s="209"/>
      <c r="M238" s="210"/>
      <c r="N238" s="211"/>
      <c r="O238" s="211"/>
      <c r="P238" s="212">
        <f>SUM(P239:P245)</f>
        <v>0</v>
      </c>
      <c r="Q238" s="211"/>
      <c r="R238" s="212">
        <f>SUM(R239:R245)</f>
        <v>0</v>
      </c>
      <c r="S238" s="211"/>
      <c r="T238" s="213">
        <f>SUM(T239:T245)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14" t="s">
        <v>81</v>
      </c>
      <c r="AT238" s="215" t="s">
        <v>72</v>
      </c>
      <c r="AU238" s="215" t="s">
        <v>81</v>
      </c>
      <c r="AY238" s="214" t="s">
        <v>117</v>
      </c>
      <c r="BK238" s="216">
        <f>SUM(BK239:BK245)</f>
        <v>0</v>
      </c>
    </row>
    <row r="239" s="2" customFormat="1" ht="14.4" customHeight="1">
      <c r="A239" s="38"/>
      <c r="B239" s="39"/>
      <c r="C239" s="219" t="s">
        <v>266</v>
      </c>
      <c r="D239" s="219" t="s">
        <v>120</v>
      </c>
      <c r="E239" s="220" t="s">
        <v>1236</v>
      </c>
      <c r="F239" s="221" t="s">
        <v>1237</v>
      </c>
      <c r="G239" s="222" t="s">
        <v>182</v>
      </c>
      <c r="H239" s="223">
        <v>9.3000000000000007</v>
      </c>
      <c r="I239" s="224"/>
      <c r="J239" s="225">
        <f>ROUND(I239*H239,2)</f>
        <v>0</v>
      </c>
      <c r="K239" s="226"/>
      <c r="L239" s="44"/>
      <c r="M239" s="227" t="s">
        <v>1</v>
      </c>
      <c r="N239" s="228" t="s">
        <v>38</v>
      </c>
      <c r="O239" s="91"/>
      <c r="P239" s="229">
        <f>O239*H239</f>
        <v>0</v>
      </c>
      <c r="Q239" s="229">
        <v>0</v>
      </c>
      <c r="R239" s="229">
        <f>Q239*H239</f>
        <v>0</v>
      </c>
      <c r="S239" s="229">
        <v>0</v>
      </c>
      <c r="T239" s="230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1" t="s">
        <v>124</v>
      </c>
      <c r="AT239" s="231" t="s">
        <v>120</v>
      </c>
      <c r="AU239" s="231" t="s">
        <v>83</v>
      </c>
      <c r="AY239" s="17" t="s">
        <v>117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7" t="s">
        <v>81</v>
      </c>
      <c r="BK239" s="232">
        <f>ROUND(I239*H239,2)</f>
        <v>0</v>
      </c>
      <c r="BL239" s="17" t="s">
        <v>124</v>
      </c>
      <c r="BM239" s="231" t="s">
        <v>354</v>
      </c>
    </row>
    <row r="240" s="2" customFormat="1">
      <c r="A240" s="38"/>
      <c r="B240" s="39"/>
      <c r="C240" s="40"/>
      <c r="D240" s="233" t="s">
        <v>125</v>
      </c>
      <c r="E240" s="40"/>
      <c r="F240" s="234" t="s">
        <v>1238</v>
      </c>
      <c r="G240" s="40"/>
      <c r="H240" s="40"/>
      <c r="I240" s="235"/>
      <c r="J240" s="40"/>
      <c r="K240" s="40"/>
      <c r="L240" s="44"/>
      <c r="M240" s="236"/>
      <c r="N240" s="237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125</v>
      </c>
      <c r="AU240" s="17" t="s">
        <v>83</v>
      </c>
    </row>
    <row r="241" s="13" customFormat="1">
      <c r="A241" s="13"/>
      <c r="B241" s="243"/>
      <c r="C241" s="244"/>
      <c r="D241" s="233" t="s">
        <v>174</v>
      </c>
      <c r="E241" s="245" t="s">
        <v>1</v>
      </c>
      <c r="F241" s="246" t="s">
        <v>1239</v>
      </c>
      <c r="G241" s="244"/>
      <c r="H241" s="245" t="s">
        <v>1</v>
      </c>
      <c r="I241" s="247"/>
      <c r="J241" s="244"/>
      <c r="K241" s="244"/>
      <c r="L241" s="248"/>
      <c r="M241" s="249"/>
      <c r="N241" s="250"/>
      <c r="O241" s="250"/>
      <c r="P241" s="250"/>
      <c r="Q241" s="250"/>
      <c r="R241" s="250"/>
      <c r="S241" s="250"/>
      <c r="T241" s="25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2" t="s">
        <v>174</v>
      </c>
      <c r="AU241" s="252" t="s">
        <v>83</v>
      </c>
      <c r="AV241" s="13" t="s">
        <v>81</v>
      </c>
      <c r="AW241" s="13" t="s">
        <v>30</v>
      </c>
      <c r="AX241" s="13" t="s">
        <v>73</v>
      </c>
      <c r="AY241" s="252" t="s">
        <v>117</v>
      </c>
    </row>
    <row r="242" s="14" customFormat="1">
      <c r="A242" s="14"/>
      <c r="B242" s="253"/>
      <c r="C242" s="254"/>
      <c r="D242" s="233" t="s">
        <v>174</v>
      </c>
      <c r="E242" s="255" t="s">
        <v>1</v>
      </c>
      <c r="F242" s="256" t="s">
        <v>1233</v>
      </c>
      <c r="G242" s="254"/>
      <c r="H242" s="257">
        <v>9.3000000000000007</v>
      </c>
      <c r="I242" s="258"/>
      <c r="J242" s="254"/>
      <c r="K242" s="254"/>
      <c r="L242" s="259"/>
      <c r="M242" s="260"/>
      <c r="N242" s="261"/>
      <c r="O242" s="261"/>
      <c r="P242" s="261"/>
      <c r="Q242" s="261"/>
      <c r="R242" s="261"/>
      <c r="S242" s="261"/>
      <c r="T242" s="26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3" t="s">
        <v>174</v>
      </c>
      <c r="AU242" s="263" t="s">
        <v>83</v>
      </c>
      <c r="AV242" s="14" t="s">
        <v>83</v>
      </c>
      <c r="AW242" s="14" t="s">
        <v>30</v>
      </c>
      <c r="AX242" s="14" t="s">
        <v>73</v>
      </c>
      <c r="AY242" s="263" t="s">
        <v>117</v>
      </c>
    </row>
    <row r="243" s="15" customFormat="1">
      <c r="A243" s="15"/>
      <c r="B243" s="264"/>
      <c r="C243" s="265"/>
      <c r="D243" s="233" t="s">
        <v>174</v>
      </c>
      <c r="E243" s="266" t="s">
        <v>1</v>
      </c>
      <c r="F243" s="267" t="s">
        <v>179</v>
      </c>
      <c r="G243" s="265"/>
      <c r="H243" s="268">
        <v>9.3000000000000007</v>
      </c>
      <c r="I243" s="269"/>
      <c r="J243" s="265"/>
      <c r="K243" s="265"/>
      <c r="L243" s="270"/>
      <c r="M243" s="271"/>
      <c r="N243" s="272"/>
      <c r="O243" s="272"/>
      <c r="P243" s="272"/>
      <c r="Q243" s="272"/>
      <c r="R243" s="272"/>
      <c r="S243" s="272"/>
      <c r="T243" s="273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74" t="s">
        <v>174</v>
      </c>
      <c r="AU243" s="274" t="s">
        <v>83</v>
      </c>
      <c r="AV243" s="15" t="s">
        <v>124</v>
      </c>
      <c r="AW243" s="15" t="s">
        <v>30</v>
      </c>
      <c r="AX243" s="15" t="s">
        <v>81</v>
      </c>
      <c r="AY243" s="274" t="s">
        <v>117</v>
      </c>
    </row>
    <row r="244" s="2" customFormat="1" ht="24.15" customHeight="1">
      <c r="A244" s="38"/>
      <c r="B244" s="39"/>
      <c r="C244" s="219" t="s">
        <v>369</v>
      </c>
      <c r="D244" s="219" t="s">
        <v>120</v>
      </c>
      <c r="E244" s="220" t="s">
        <v>1240</v>
      </c>
      <c r="F244" s="221" t="s">
        <v>1241</v>
      </c>
      <c r="G244" s="222" t="s">
        <v>144</v>
      </c>
      <c r="H244" s="238"/>
      <c r="I244" s="224"/>
      <c r="J244" s="225">
        <f>ROUND(I244*H244,2)</f>
        <v>0</v>
      </c>
      <c r="K244" s="226"/>
      <c r="L244" s="44"/>
      <c r="M244" s="227" t="s">
        <v>1</v>
      </c>
      <c r="N244" s="228" t="s">
        <v>38</v>
      </c>
      <c r="O244" s="91"/>
      <c r="P244" s="229">
        <f>O244*H244</f>
        <v>0</v>
      </c>
      <c r="Q244" s="229">
        <v>0</v>
      </c>
      <c r="R244" s="229">
        <f>Q244*H244</f>
        <v>0</v>
      </c>
      <c r="S244" s="229">
        <v>0</v>
      </c>
      <c r="T244" s="230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1" t="s">
        <v>124</v>
      </c>
      <c r="AT244" s="231" t="s">
        <v>120</v>
      </c>
      <c r="AU244" s="231" t="s">
        <v>83</v>
      </c>
      <c r="AY244" s="17" t="s">
        <v>117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17" t="s">
        <v>81</v>
      </c>
      <c r="BK244" s="232">
        <f>ROUND(I244*H244,2)</f>
        <v>0</v>
      </c>
      <c r="BL244" s="17" t="s">
        <v>124</v>
      </c>
      <c r="BM244" s="231" t="s">
        <v>364</v>
      </c>
    </row>
    <row r="245" s="2" customFormat="1">
      <c r="A245" s="38"/>
      <c r="B245" s="39"/>
      <c r="C245" s="40"/>
      <c r="D245" s="233" t="s">
        <v>125</v>
      </c>
      <c r="E245" s="40"/>
      <c r="F245" s="234" t="s">
        <v>1241</v>
      </c>
      <c r="G245" s="40"/>
      <c r="H245" s="40"/>
      <c r="I245" s="235"/>
      <c r="J245" s="40"/>
      <c r="K245" s="40"/>
      <c r="L245" s="44"/>
      <c r="M245" s="236"/>
      <c r="N245" s="237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125</v>
      </c>
      <c r="AU245" s="17" t="s">
        <v>83</v>
      </c>
    </row>
    <row r="246" s="12" customFormat="1" ht="22.8" customHeight="1">
      <c r="A246" s="12"/>
      <c r="B246" s="203"/>
      <c r="C246" s="204"/>
      <c r="D246" s="205" t="s">
        <v>72</v>
      </c>
      <c r="E246" s="217" t="s">
        <v>502</v>
      </c>
      <c r="F246" s="217" t="s">
        <v>503</v>
      </c>
      <c r="G246" s="204"/>
      <c r="H246" s="204"/>
      <c r="I246" s="207"/>
      <c r="J246" s="218">
        <f>BK246</f>
        <v>0</v>
      </c>
      <c r="K246" s="204"/>
      <c r="L246" s="209"/>
      <c r="M246" s="210"/>
      <c r="N246" s="211"/>
      <c r="O246" s="211"/>
      <c r="P246" s="212">
        <f>SUM(P247:P262)</f>
        <v>0</v>
      </c>
      <c r="Q246" s="211"/>
      <c r="R246" s="212">
        <f>SUM(R247:R262)</f>
        <v>0</v>
      </c>
      <c r="S246" s="211"/>
      <c r="T246" s="213">
        <f>SUM(T247:T262)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14" t="s">
        <v>81</v>
      </c>
      <c r="AT246" s="215" t="s">
        <v>72</v>
      </c>
      <c r="AU246" s="215" t="s">
        <v>81</v>
      </c>
      <c r="AY246" s="214" t="s">
        <v>117</v>
      </c>
      <c r="BK246" s="216">
        <f>SUM(BK247:BK262)</f>
        <v>0</v>
      </c>
    </row>
    <row r="247" s="2" customFormat="1" ht="14.4" customHeight="1">
      <c r="A247" s="38"/>
      <c r="B247" s="39"/>
      <c r="C247" s="219" t="s">
        <v>270</v>
      </c>
      <c r="D247" s="219" t="s">
        <v>120</v>
      </c>
      <c r="E247" s="220" t="s">
        <v>1242</v>
      </c>
      <c r="F247" s="221" t="s">
        <v>1243</v>
      </c>
      <c r="G247" s="222" t="s">
        <v>431</v>
      </c>
      <c r="H247" s="223">
        <v>17</v>
      </c>
      <c r="I247" s="224"/>
      <c r="J247" s="225">
        <f>ROUND(I247*H247,2)</f>
        <v>0</v>
      </c>
      <c r="K247" s="226"/>
      <c r="L247" s="44"/>
      <c r="M247" s="227" t="s">
        <v>1</v>
      </c>
      <c r="N247" s="228" t="s">
        <v>38</v>
      </c>
      <c r="O247" s="91"/>
      <c r="P247" s="229">
        <f>O247*H247</f>
        <v>0</v>
      </c>
      <c r="Q247" s="229">
        <v>0</v>
      </c>
      <c r="R247" s="229">
        <f>Q247*H247</f>
        <v>0</v>
      </c>
      <c r="S247" s="229">
        <v>0</v>
      </c>
      <c r="T247" s="230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1" t="s">
        <v>124</v>
      </c>
      <c r="AT247" s="231" t="s">
        <v>120</v>
      </c>
      <c r="AU247" s="231" t="s">
        <v>83</v>
      </c>
      <c r="AY247" s="17" t="s">
        <v>117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17" t="s">
        <v>81</v>
      </c>
      <c r="BK247" s="232">
        <f>ROUND(I247*H247,2)</f>
        <v>0</v>
      </c>
      <c r="BL247" s="17" t="s">
        <v>124</v>
      </c>
      <c r="BM247" s="231" t="s">
        <v>372</v>
      </c>
    </row>
    <row r="248" s="2" customFormat="1">
      <c r="A248" s="38"/>
      <c r="B248" s="39"/>
      <c r="C248" s="40"/>
      <c r="D248" s="233" t="s">
        <v>125</v>
      </c>
      <c r="E248" s="40"/>
      <c r="F248" s="234" t="s">
        <v>1243</v>
      </c>
      <c r="G248" s="40"/>
      <c r="H248" s="40"/>
      <c r="I248" s="235"/>
      <c r="J248" s="40"/>
      <c r="K248" s="40"/>
      <c r="L248" s="44"/>
      <c r="M248" s="236"/>
      <c r="N248" s="237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125</v>
      </c>
      <c r="AU248" s="17" t="s">
        <v>83</v>
      </c>
    </row>
    <row r="249" s="14" customFormat="1">
      <c r="A249" s="14"/>
      <c r="B249" s="253"/>
      <c r="C249" s="254"/>
      <c r="D249" s="233" t="s">
        <v>174</v>
      </c>
      <c r="E249" s="255" t="s">
        <v>1</v>
      </c>
      <c r="F249" s="256" t="s">
        <v>282</v>
      </c>
      <c r="G249" s="254"/>
      <c r="H249" s="257">
        <v>17</v>
      </c>
      <c r="I249" s="258"/>
      <c r="J249" s="254"/>
      <c r="K249" s="254"/>
      <c r="L249" s="259"/>
      <c r="M249" s="260"/>
      <c r="N249" s="261"/>
      <c r="O249" s="261"/>
      <c r="P249" s="261"/>
      <c r="Q249" s="261"/>
      <c r="R249" s="261"/>
      <c r="S249" s="261"/>
      <c r="T249" s="26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3" t="s">
        <v>174</v>
      </c>
      <c r="AU249" s="263" t="s">
        <v>83</v>
      </c>
      <c r="AV249" s="14" t="s">
        <v>83</v>
      </c>
      <c r="AW249" s="14" t="s">
        <v>30</v>
      </c>
      <c r="AX249" s="14" t="s">
        <v>73</v>
      </c>
      <c r="AY249" s="263" t="s">
        <v>117</v>
      </c>
    </row>
    <row r="250" s="15" customFormat="1">
      <c r="A250" s="15"/>
      <c r="B250" s="264"/>
      <c r="C250" s="265"/>
      <c r="D250" s="233" t="s">
        <v>174</v>
      </c>
      <c r="E250" s="266" t="s">
        <v>1</v>
      </c>
      <c r="F250" s="267" t="s">
        <v>179</v>
      </c>
      <c r="G250" s="265"/>
      <c r="H250" s="268">
        <v>17</v>
      </c>
      <c r="I250" s="269"/>
      <c r="J250" s="265"/>
      <c r="K250" s="265"/>
      <c r="L250" s="270"/>
      <c r="M250" s="271"/>
      <c r="N250" s="272"/>
      <c r="O250" s="272"/>
      <c r="P250" s="272"/>
      <c r="Q250" s="272"/>
      <c r="R250" s="272"/>
      <c r="S250" s="272"/>
      <c r="T250" s="273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74" t="s">
        <v>174</v>
      </c>
      <c r="AU250" s="274" t="s">
        <v>83</v>
      </c>
      <c r="AV250" s="15" t="s">
        <v>124</v>
      </c>
      <c r="AW250" s="15" t="s">
        <v>30</v>
      </c>
      <c r="AX250" s="15" t="s">
        <v>81</v>
      </c>
      <c r="AY250" s="274" t="s">
        <v>117</v>
      </c>
    </row>
    <row r="251" s="2" customFormat="1" ht="14.4" customHeight="1">
      <c r="A251" s="38"/>
      <c r="B251" s="39"/>
      <c r="C251" s="275" t="s">
        <v>381</v>
      </c>
      <c r="D251" s="275" t="s">
        <v>208</v>
      </c>
      <c r="E251" s="276" t="s">
        <v>1244</v>
      </c>
      <c r="F251" s="277" t="s">
        <v>1245</v>
      </c>
      <c r="G251" s="278" t="s">
        <v>431</v>
      </c>
      <c r="H251" s="279">
        <v>17</v>
      </c>
      <c r="I251" s="280"/>
      <c r="J251" s="281">
        <f>ROUND(I251*H251,2)</f>
        <v>0</v>
      </c>
      <c r="K251" s="282"/>
      <c r="L251" s="283"/>
      <c r="M251" s="284" t="s">
        <v>1</v>
      </c>
      <c r="N251" s="285" t="s">
        <v>38</v>
      </c>
      <c r="O251" s="91"/>
      <c r="P251" s="229">
        <f>O251*H251</f>
        <v>0</v>
      </c>
      <c r="Q251" s="229">
        <v>0</v>
      </c>
      <c r="R251" s="229">
        <f>Q251*H251</f>
        <v>0</v>
      </c>
      <c r="S251" s="229">
        <v>0</v>
      </c>
      <c r="T251" s="230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1" t="s">
        <v>136</v>
      </c>
      <c r="AT251" s="231" t="s">
        <v>208</v>
      </c>
      <c r="AU251" s="231" t="s">
        <v>83</v>
      </c>
      <c r="AY251" s="17" t="s">
        <v>117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7" t="s">
        <v>81</v>
      </c>
      <c r="BK251" s="232">
        <f>ROUND(I251*H251,2)</f>
        <v>0</v>
      </c>
      <c r="BL251" s="17" t="s">
        <v>124</v>
      </c>
      <c r="BM251" s="231" t="s">
        <v>379</v>
      </c>
    </row>
    <row r="252" s="2" customFormat="1">
      <c r="A252" s="38"/>
      <c r="B252" s="39"/>
      <c r="C252" s="40"/>
      <c r="D252" s="233" t="s">
        <v>125</v>
      </c>
      <c r="E252" s="40"/>
      <c r="F252" s="234" t="s">
        <v>1246</v>
      </c>
      <c r="G252" s="40"/>
      <c r="H252" s="40"/>
      <c r="I252" s="235"/>
      <c r="J252" s="40"/>
      <c r="K252" s="40"/>
      <c r="L252" s="44"/>
      <c r="M252" s="236"/>
      <c r="N252" s="237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125</v>
      </c>
      <c r="AU252" s="17" t="s">
        <v>83</v>
      </c>
    </row>
    <row r="253" s="2" customFormat="1" ht="14.4" customHeight="1">
      <c r="A253" s="38"/>
      <c r="B253" s="39"/>
      <c r="C253" s="219" t="s">
        <v>274</v>
      </c>
      <c r="D253" s="219" t="s">
        <v>120</v>
      </c>
      <c r="E253" s="220" t="s">
        <v>1247</v>
      </c>
      <c r="F253" s="221" t="s">
        <v>1248</v>
      </c>
      <c r="G253" s="222" t="s">
        <v>431</v>
      </c>
      <c r="H253" s="223">
        <v>17</v>
      </c>
      <c r="I253" s="224"/>
      <c r="J253" s="225">
        <f>ROUND(I253*H253,2)</f>
        <v>0</v>
      </c>
      <c r="K253" s="226"/>
      <c r="L253" s="44"/>
      <c r="M253" s="227" t="s">
        <v>1</v>
      </c>
      <c r="N253" s="228" t="s">
        <v>38</v>
      </c>
      <c r="O253" s="91"/>
      <c r="P253" s="229">
        <f>O253*H253</f>
        <v>0</v>
      </c>
      <c r="Q253" s="229">
        <v>0</v>
      </c>
      <c r="R253" s="229">
        <f>Q253*H253</f>
        <v>0</v>
      </c>
      <c r="S253" s="229">
        <v>0</v>
      </c>
      <c r="T253" s="230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1" t="s">
        <v>124</v>
      </c>
      <c r="AT253" s="231" t="s">
        <v>120</v>
      </c>
      <c r="AU253" s="231" t="s">
        <v>83</v>
      </c>
      <c r="AY253" s="17" t="s">
        <v>117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17" t="s">
        <v>81</v>
      </c>
      <c r="BK253" s="232">
        <f>ROUND(I253*H253,2)</f>
        <v>0</v>
      </c>
      <c r="BL253" s="17" t="s">
        <v>124</v>
      </c>
      <c r="BM253" s="231" t="s">
        <v>384</v>
      </c>
    </row>
    <row r="254" s="2" customFormat="1">
      <c r="A254" s="38"/>
      <c r="B254" s="39"/>
      <c r="C254" s="40"/>
      <c r="D254" s="233" t="s">
        <v>125</v>
      </c>
      <c r="E254" s="40"/>
      <c r="F254" s="234" t="s">
        <v>1243</v>
      </c>
      <c r="G254" s="40"/>
      <c r="H254" s="40"/>
      <c r="I254" s="235"/>
      <c r="J254" s="40"/>
      <c r="K254" s="40"/>
      <c r="L254" s="44"/>
      <c r="M254" s="236"/>
      <c r="N254" s="237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125</v>
      </c>
      <c r="AU254" s="17" t="s">
        <v>83</v>
      </c>
    </row>
    <row r="255" s="14" customFormat="1">
      <c r="A255" s="14"/>
      <c r="B255" s="253"/>
      <c r="C255" s="254"/>
      <c r="D255" s="233" t="s">
        <v>174</v>
      </c>
      <c r="E255" s="255" t="s">
        <v>1</v>
      </c>
      <c r="F255" s="256" t="s">
        <v>282</v>
      </c>
      <c r="G255" s="254"/>
      <c r="H255" s="257">
        <v>17</v>
      </c>
      <c r="I255" s="258"/>
      <c r="J255" s="254"/>
      <c r="K255" s="254"/>
      <c r="L255" s="259"/>
      <c r="M255" s="260"/>
      <c r="N255" s="261"/>
      <c r="O255" s="261"/>
      <c r="P255" s="261"/>
      <c r="Q255" s="261"/>
      <c r="R255" s="261"/>
      <c r="S255" s="261"/>
      <c r="T255" s="262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3" t="s">
        <v>174</v>
      </c>
      <c r="AU255" s="263" t="s">
        <v>83</v>
      </c>
      <c r="AV255" s="14" t="s">
        <v>83</v>
      </c>
      <c r="AW255" s="14" t="s">
        <v>30</v>
      </c>
      <c r="AX255" s="14" t="s">
        <v>73</v>
      </c>
      <c r="AY255" s="263" t="s">
        <v>117</v>
      </c>
    </row>
    <row r="256" s="15" customFormat="1">
      <c r="A256" s="15"/>
      <c r="B256" s="264"/>
      <c r="C256" s="265"/>
      <c r="D256" s="233" t="s">
        <v>174</v>
      </c>
      <c r="E256" s="266" t="s">
        <v>1</v>
      </c>
      <c r="F256" s="267" t="s">
        <v>179</v>
      </c>
      <c r="G256" s="265"/>
      <c r="H256" s="268">
        <v>17</v>
      </c>
      <c r="I256" s="269"/>
      <c r="J256" s="265"/>
      <c r="K256" s="265"/>
      <c r="L256" s="270"/>
      <c r="M256" s="271"/>
      <c r="N256" s="272"/>
      <c r="O256" s="272"/>
      <c r="P256" s="272"/>
      <c r="Q256" s="272"/>
      <c r="R256" s="272"/>
      <c r="S256" s="272"/>
      <c r="T256" s="273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74" t="s">
        <v>174</v>
      </c>
      <c r="AU256" s="274" t="s">
        <v>83</v>
      </c>
      <c r="AV256" s="15" t="s">
        <v>124</v>
      </c>
      <c r="AW256" s="15" t="s">
        <v>30</v>
      </c>
      <c r="AX256" s="15" t="s">
        <v>81</v>
      </c>
      <c r="AY256" s="274" t="s">
        <v>117</v>
      </c>
    </row>
    <row r="257" s="2" customFormat="1" ht="14.4" customHeight="1">
      <c r="A257" s="38"/>
      <c r="B257" s="39"/>
      <c r="C257" s="275" t="s">
        <v>392</v>
      </c>
      <c r="D257" s="275" t="s">
        <v>208</v>
      </c>
      <c r="E257" s="276" t="s">
        <v>1249</v>
      </c>
      <c r="F257" s="277" t="s">
        <v>1250</v>
      </c>
      <c r="G257" s="278" t="s">
        <v>431</v>
      </c>
      <c r="H257" s="279">
        <v>17</v>
      </c>
      <c r="I257" s="280"/>
      <c r="J257" s="281">
        <f>ROUND(I257*H257,2)</f>
        <v>0</v>
      </c>
      <c r="K257" s="282"/>
      <c r="L257" s="283"/>
      <c r="M257" s="284" t="s">
        <v>1</v>
      </c>
      <c r="N257" s="285" t="s">
        <v>38</v>
      </c>
      <c r="O257" s="91"/>
      <c r="P257" s="229">
        <f>O257*H257</f>
        <v>0</v>
      </c>
      <c r="Q257" s="229">
        <v>0</v>
      </c>
      <c r="R257" s="229">
        <f>Q257*H257</f>
        <v>0</v>
      </c>
      <c r="S257" s="229">
        <v>0</v>
      </c>
      <c r="T257" s="230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1" t="s">
        <v>136</v>
      </c>
      <c r="AT257" s="231" t="s">
        <v>208</v>
      </c>
      <c r="AU257" s="231" t="s">
        <v>83</v>
      </c>
      <c r="AY257" s="17" t="s">
        <v>117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17" t="s">
        <v>81</v>
      </c>
      <c r="BK257" s="232">
        <f>ROUND(I257*H257,2)</f>
        <v>0</v>
      </c>
      <c r="BL257" s="17" t="s">
        <v>124</v>
      </c>
      <c r="BM257" s="231" t="s">
        <v>389</v>
      </c>
    </row>
    <row r="258" s="2" customFormat="1">
      <c r="A258" s="38"/>
      <c r="B258" s="39"/>
      <c r="C258" s="40"/>
      <c r="D258" s="233" t="s">
        <v>125</v>
      </c>
      <c r="E258" s="40"/>
      <c r="F258" s="234" t="s">
        <v>1246</v>
      </c>
      <c r="G258" s="40"/>
      <c r="H258" s="40"/>
      <c r="I258" s="235"/>
      <c r="J258" s="40"/>
      <c r="K258" s="40"/>
      <c r="L258" s="44"/>
      <c r="M258" s="236"/>
      <c r="N258" s="237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125</v>
      </c>
      <c r="AU258" s="17" t="s">
        <v>83</v>
      </c>
    </row>
    <row r="259" s="2" customFormat="1" ht="14.4" customHeight="1">
      <c r="A259" s="38"/>
      <c r="B259" s="39"/>
      <c r="C259" s="219" t="s">
        <v>277</v>
      </c>
      <c r="D259" s="219" t="s">
        <v>120</v>
      </c>
      <c r="E259" s="220" t="s">
        <v>508</v>
      </c>
      <c r="F259" s="221" t="s">
        <v>509</v>
      </c>
      <c r="G259" s="222" t="s">
        <v>123</v>
      </c>
      <c r="H259" s="223">
        <v>1</v>
      </c>
      <c r="I259" s="224"/>
      <c r="J259" s="225">
        <f>ROUND(I259*H259,2)</f>
        <v>0</v>
      </c>
      <c r="K259" s="226"/>
      <c r="L259" s="44"/>
      <c r="M259" s="227" t="s">
        <v>1</v>
      </c>
      <c r="N259" s="228" t="s">
        <v>38</v>
      </c>
      <c r="O259" s="91"/>
      <c r="P259" s="229">
        <f>O259*H259</f>
        <v>0</v>
      </c>
      <c r="Q259" s="229">
        <v>0</v>
      </c>
      <c r="R259" s="229">
        <f>Q259*H259</f>
        <v>0</v>
      </c>
      <c r="S259" s="229">
        <v>0</v>
      </c>
      <c r="T259" s="230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1" t="s">
        <v>124</v>
      </c>
      <c r="AT259" s="231" t="s">
        <v>120</v>
      </c>
      <c r="AU259" s="231" t="s">
        <v>83</v>
      </c>
      <c r="AY259" s="17" t="s">
        <v>117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17" t="s">
        <v>81</v>
      </c>
      <c r="BK259" s="232">
        <f>ROUND(I259*H259,2)</f>
        <v>0</v>
      </c>
      <c r="BL259" s="17" t="s">
        <v>124</v>
      </c>
      <c r="BM259" s="231" t="s">
        <v>395</v>
      </c>
    </row>
    <row r="260" s="2" customFormat="1">
      <c r="A260" s="38"/>
      <c r="B260" s="39"/>
      <c r="C260" s="40"/>
      <c r="D260" s="233" t="s">
        <v>125</v>
      </c>
      <c r="E260" s="40"/>
      <c r="F260" s="234" t="s">
        <v>509</v>
      </c>
      <c r="G260" s="40"/>
      <c r="H260" s="40"/>
      <c r="I260" s="235"/>
      <c r="J260" s="40"/>
      <c r="K260" s="40"/>
      <c r="L260" s="44"/>
      <c r="M260" s="236"/>
      <c r="N260" s="237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125</v>
      </c>
      <c r="AU260" s="17" t="s">
        <v>83</v>
      </c>
    </row>
    <row r="261" s="2" customFormat="1" ht="14.4" customHeight="1">
      <c r="A261" s="38"/>
      <c r="B261" s="39"/>
      <c r="C261" s="219" t="s">
        <v>400</v>
      </c>
      <c r="D261" s="219" t="s">
        <v>120</v>
      </c>
      <c r="E261" s="220" t="s">
        <v>511</v>
      </c>
      <c r="F261" s="221" t="s">
        <v>512</v>
      </c>
      <c r="G261" s="222" t="s">
        <v>123</v>
      </c>
      <c r="H261" s="223">
        <v>1</v>
      </c>
      <c r="I261" s="224"/>
      <c r="J261" s="225">
        <f>ROUND(I261*H261,2)</f>
        <v>0</v>
      </c>
      <c r="K261" s="226"/>
      <c r="L261" s="44"/>
      <c r="M261" s="227" t="s">
        <v>1</v>
      </c>
      <c r="N261" s="228" t="s">
        <v>38</v>
      </c>
      <c r="O261" s="91"/>
      <c r="P261" s="229">
        <f>O261*H261</f>
        <v>0</v>
      </c>
      <c r="Q261" s="229">
        <v>0</v>
      </c>
      <c r="R261" s="229">
        <f>Q261*H261</f>
        <v>0</v>
      </c>
      <c r="S261" s="229">
        <v>0</v>
      </c>
      <c r="T261" s="230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1" t="s">
        <v>124</v>
      </c>
      <c r="AT261" s="231" t="s">
        <v>120</v>
      </c>
      <c r="AU261" s="231" t="s">
        <v>83</v>
      </c>
      <c r="AY261" s="17" t="s">
        <v>117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17" t="s">
        <v>81</v>
      </c>
      <c r="BK261" s="232">
        <f>ROUND(I261*H261,2)</f>
        <v>0</v>
      </c>
      <c r="BL261" s="17" t="s">
        <v>124</v>
      </c>
      <c r="BM261" s="231" t="s">
        <v>399</v>
      </c>
    </row>
    <row r="262" s="2" customFormat="1">
      <c r="A262" s="38"/>
      <c r="B262" s="39"/>
      <c r="C262" s="40"/>
      <c r="D262" s="233" t="s">
        <v>125</v>
      </c>
      <c r="E262" s="40"/>
      <c r="F262" s="234" t="s">
        <v>512</v>
      </c>
      <c r="G262" s="40"/>
      <c r="H262" s="40"/>
      <c r="I262" s="235"/>
      <c r="J262" s="40"/>
      <c r="K262" s="40"/>
      <c r="L262" s="44"/>
      <c r="M262" s="236"/>
      <c r="N262" s="237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125</v>
      </c>
      <c r="AU262" s="17" t="s">
        <v>83</v>
      </c>
    </row>
    <row r="263" s="12" customFormat="1" ht="22.8" customHeight="1">
      <c r="A263" s="12"/>
      <c r="B263" s="203"/>
      <c r="C263" s="204"/>
      <c r="D263" s="205" t="s">
        <v>72</v>
      </c>
      <c r="E263" s="217" t="s">
        <v>647</v>
      </c>
      <c r="F263" s="217" t="s">
        <v>704</v>
      </c>
      <c r="G263" s="204"/>
      <c r="H263" s="204"/>
      <c r="I263" s="207"/>
      <c r="J263" s="218">
        <f>BK263</f>
        <v>0</v>
      </c>
      <c r="K263" s="204"/>
      <c r="L263" s="209"/>
      <c r="M263" s="210"/>
      <c r="N263" s="211"/>
      <c r="O263" s="211"/>
      <c r="P263" s="212">
        <f>SUM(P264:P271)</f>
        <v>0</v>
      </c>
      <c r="Q263" s="211"/>
      <c r="R263" s="212">
        <f>SUM(R264:R271)</f>
        <v>0</v>
      </c>
      <c r="S263" s="211"/>
      <c r="T263" s="213">
        <f>SUM(T264:T271)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14" t="s">
        <v>81</v>
      </c>
      <c r="AT263" s="215" t="s">
        <v>72</v>
      </c>
      <c r="AU263" s="215" t="s">
        <v>81</v>
      </c>
      <c r="AY263" s="214" t="s">
        <v>117</v>
      </c>
      <c r="BK263" s="216">
        <f>SUM(BK264:BK271)</f>
        <v>0</v>
      </c>
    </row>
    <row r="264" s="2" customFormat="1" ht="76.35" customHeight="1">
      <c r="A264" s="38"/>
      <c r="B264" s="39"/>
      <c r="C264" s="219" t="s">
        <v>285</v>
      </c>
      <c r="D264" s="219" t="s">
        <v>120</v>
      </c>
      <c r="E264" s="220" t="s">
        <v>1251</v>
      </c>
      <c r="F264" s="221" t="s">
        <v>1252</v>
      </c>
      <c r="G264" s="222" t="s">
        <v>123</v>
      </c>
      <c r="H264" s="223">
        <v>1</v>
      </c>
      <c r="I264" s="224"/>
      <c r="J264" s="225">
        <f>ROUND(I264*H264,2)</f>
        <v>0</v>
      </c>
      <c r="K264" s="226"/>
      <c r="L264" s="44"/>
      <c r="M264" s="227" t="s">
        <v>1</v>
      </c>
      <c r="N264" s="228" t="s">
        <v>38</v>
      </c>
      <c r="O264" s="91"/>
      <c r="P264" s="229">
        <f>O264*H264</f>
        <v>0</v>
      </c>
      <c r="Q264" s="229">
        <v>0</v>
      </c>
      <c r="R264" s="229">
        <f>Q264*H264</f>
        <v>0</v>
      </c>
      <c r="S264" s="229">
        <v>0</v>
      </c>
      <c r="T264" s="230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1" t="s">
        <v>124</v>
      </c>
      <c r="AT264" s="231" t="s">
        <v>120</v>
      </c>
      <c r="AU264" s="231" t="s">
        <v>83</v>
      </c>
      <c r="AY264" s="17" t="s">
        <v>117</v>
      </c>
      <c r="BE264" s="232">
        <f>IF(N264="základní",J264,0)</f>
        <v>0</v>
      </c>
      <c r="BF264" s="232">
        <f>IF(N264="snížená",J264,0)</f>
        <v>0</v>
      </c>
      <c r="BG264" s="232">
        <f>IF(N264="zákl. přenesená",J264,0)</f>
        <v>0</v>
      </c>
      <c r="BH264" s="232">
        <f>IF(N264="sníž. přenesená",J264,0)</f>
        <v>0</v>
      </c>
      <c r="BI264" s="232">
        <f>IF(N264="nulová",J264,0)</f>
        <v>0</v>
      </c>
      <c r="BJ264" s="17" t="s">
        <v>81</v>
      </c>
      <c r="BK264" s="232">
        <f>ROUND(I264*H264,2)</f>
        <v>0</v>
      </c>
      <c r="BL264" s="17" t="s">
        <v>124</v>
      </c>
      <c r="BM264" s="231" t="s">
        <v>403</v>
      </c>
    </row>
    <row r="265" s="2" customFormat="1">
      <c r="A265" s="38"/>
      <c r="B265" s="39"/>
      <c r="C265" s="40"/>
      <c r="D265" s="233" t="s">
        <v>125</v>
      </c>
      <c r="E265" s="40"/>
      <c r="F265" s="234" t="s">
        <v>1253</v>
      </c>
      <c r="G265" s="40"/>
      <c r="H265" s="40"/>
      <c r="I265" s="235"/>
      <c r="J265" s="40"/>
      <c r="K265" s="40"/>
      <c r="L265" s="44"/>
      <c r="M265" s="236"/>
      <c r="N265" s="237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125</v>
      </c>
      <c r="AU265" s="17" t="s">
        <v>83</v>
      </c>
    </row>
    <row r="266" s="14" customFormat="1">
      <c r="A266" s="14"/>
      <c r="B266" s="253"/>
      <c r="C266" s="254"/>
      <c r="D266" s="233" t="s">
        <v>174</v>
      </c>
      <c r="E266" s="255" t="s">
        <v>1</v>
      </c>
      <c r="F266" s="256" t="s">
        <v>81</v>
      </c>
      <c r="G266" s="254"/>
      <c r="H266" s="257">
        <v>1</v>
      </c>
      <c r="I266" s="258"/>
      <c r="J266" s="254"/>
      <c r="K266" s="254"/>
      <c r="L266" s="259"/>
      <c r="M266" s="260"/>
      <c r="N266" s="261"/>
      <c r="O266" s="261"/>
      <c r="P266" s="261"/>
      <c r="Q266" s="261"/>
      <c r="R266" s="261"/>
      <c r="S266" s="261"/>
      <c r="T266" s="262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3" t="s">
        <v>174</v>
      </c>
      <c r="AU266" s="263" t="s">
        <v>83</v>
      </c>
      <c r="AV266" s="14" t="s">
        <v>83</v>
      </c>
      <c r="AW266" s="14" t="s">
        <v>30</v>
      </c>
      <c r="AX266" s="14" t="s">
        <v>73</v>
      </c>
      <c r="AY266" s="263" t="s">
        <v>117</v>
      </c>
    </row>
    <row r="267" s="15" customFormat="1">
      <c r="A267" s="15"/>
      <c r="B267" s="264"/>
      <c r="C267" s="265"/>
      <c r="D267" s="233" t="s">
        <v>174</v>
      </c>
      <c r="E267" s="266" t="s">
        <v>1</v>
      </c>
      <c r="F267" s="267" t="s">
        <v>179</v>
      </c>
      <c r="G267" s="265"/>
      <c r="H267" s="268">
        <v>1</v>
      </c>
      <c r="I267" s="269"/>
      <c r="J267" s="265"/>
      <c r="K267" s="265"/>
      <c r="L267" s="270"/>
      <c r="M267" s="271"/>
      <c r="N267" s="272"/>
      <c r="O267" s="272"/>
      <c r="P267" s="272"/>
      <c r="Q267" s="272"/>
      <c r="R267" s="272"/>
      <c r="S267" s="272"/>
      <c r="T267" s="273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74" t="s">
        <v>174</v>
      </c>
      <c r="AU267" s="274" t="s">
        <v>83</v>
      </c>
      <c r="AV267" s="15" t="s">
        <v>124</v>
      </c>
      <c r="AW267" s="15" t="s">
        <v>30</v>
      </c>
      <c r="AX267" s="15" t="s">
        <v>81</v>
      </c>
      <c r="AY267" s="274" t="s">
        <v>117</v>
      </c>
    </row>
    <row r="268" s="2" customFormat="1" ht="24.15" customHeight="1">
      <c r="A268" s="38"/>
      <c r="B268" s="39"/>
      <c r="C268" s="219" t="s">
        <v>412</v>
      </c>
      <c r="D268" s="219" t="s">
        <v>120</v>
      </c>
      <c r="E268" s="220" t="s">
        <v>1254</v>
      </c>
      <c r="F268" s="221" t="s">
        <v>1255</v>
      </c>
      <c r="G268" s="222" t="s">
        <v>431</v>
      </c>
      <c r="H268" s="223">
        <v>38.399999999999999</v>
      </c>
      <c r="I268" s="224"/>
      <c r="J268" s="225">
        <f>ROUND(I268*H268,2)</f>
        <v>0</v>
      </c>
      <c r="K268" s="226"/>
      <c r="L268" s="44"/>
      <c r="M268" s="227" t="s">
        <v>1</v>
      </c>
      <c r="N268" s="228" t="s">
        <v>38</v>
      </c>
      <c r="O268" s="91"/>
      <c r="P268" s="229">
        <f>O268*H268</f>
        <v>0</v>
      </c>
      <c r="Q268" s="229">
        <v>0</v>
      </c>
      <c r="R268" s="229">
        <f>Q268*H268</f>
        <v>0</v>
      </c>
      <c r="S268" s="229">
        <v>0</v>
      </c>
      <c r="T268" s="230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1" t="s">
        <v>124</v>
      </c>
      <c r="AT268" s="231" t="s">
        <v>120</v>
      </c>
      <c r="AU268" s="231" t="s">
        <v>83</v>
      </c>
      <c r="AY268" s="17" t="s">
        <v>117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17" t="s">
        <v>81</v>
      </c>
      <c r="BK268" s="232">
        <f>ROUND(I268*H268,2)</f>
        <v>0</v>
      </c>
      <c r="BL268" s="17" t="s">
        <v>124</v>
      </c>
      <c r="BM268" s="231" t="s">
        <v>411</v>
      </c>
    </row>
    <row r="269" s="2" customFormat="1">
      <c r="A269" s="38"/>
      <c r="B269" s="39"/>
      <c r="C269" s="40"/>
      <c r="D269" s="233" t="s">
        <v>125</v>
      </c>
      <c r="E269" s="40"/>
      <c r="F269" s="234" t="s">
        <v>1255</v>
      </c>
      <c r="G269" s="40"/>
      <c r="H269" s="40"/>
      <c r="I269" s="235"/>
      <c r="J269" s="40"/>
      <c r="K269" s="40"/>
      <c r="L269" s="44"/>
      <c r="M269" s="236"/>
      <c r="N269" s="237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125</v>
      </c>
      <c r="AU269" s="17" t="s">
        <v>83</v>
      </c>
    </row>
    <row r="270" s="2" customFormat="1" ht="24.15" customHeight="1">
      <c r="A270" s="38"/>
      <c r="B270" s="39"/>
      <c r="C270" s="219" t="s">
        <v>290</v>
      </c>
      <c r="D270" s="219" t="s">
        <v>120</v>
      </c>
      <c r="E270" s="220" t="s">
        <v>1256</v>
      </c>
      <c r="F270" s="221" t="s">
        <v>1257</v>
      </c>
      <c r="G270" s="222" t="s">
        <v>144</v>
      </c>
      <c r="H270" s="238"/>
      <c r="I270" s="224"/>
      <c r="J270" s="225">
        <f>ROUND(I270*H270,2)</f>
        <v>0</v>
      </c>
      <c r="K270" s="226"/>
      <c r="L270" s="44"/>
      <c r="M270" s="227" t="s">
        <v>1</v>
      </c>
      <c r="N270" s="228" t="s">
        <v>38</v>
      </c>
      <c r="O270" s="91"/>
      <c r="P270" s="229">
        <f>O270*H270</f>
        <v>0</v>
      </c>
      <c r="Q270" s="229">
        <v>0</v>
      </c>
      <c r="R270" s="229">
        <f>Q270*H270</f>
        <v>0</v>
      </c>
      <c r="S270" s="229">
        <v>0</v>
      </c>
      <c r="T270" s="230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1" t="s">
        <v>124</v>
      </c>
      <c r="AT270" s="231" t="s">
        <v>120</v>
      </c>
      <c r="AU270" s="231" t="s">
        <v>83</v>
      </c>
      <c r="AY270" s="17" t="s">
        <v>117</v>
      </c>
      <c r="BE270" s="232">
        <f>IF(N270="základní",J270,0)</f>
        <v>0</v>
      </c>
      <c r="BF270" s="232">
        <f>IF(N270="snížená",J270,0)</f>
        <v>0</v>
      </c>
      <c r="BG270" s="232">
        <f>IF(N270="zákl. přenesená",J270,0)</f>
        <v>0</v>
      </c>
      <c r="BH270" s="232">
        <f>IF(N270="sníž. přenesená",J270,0)</f>
        <v>0</v>
      </c>
      <c r="BI270" s="232">
        <f>IF(N270="nulová",J270,0)</f>
        <v>0</v>
      </c>
      <c r="BJ270" s="17" t="s">
        <v>81</v>
      </c>
      <c r="BK270" s="232">
        <f>ROUND(I270*H270,2)</f>
        <v>0</v>
      </c>
      <c r="BL270" s="17" t="s">
        <v>124</v>
      </c>
      <c r="BM270" s="231" t="s">
        <v>415</v>
      </c>
    </row>
    <row r="271" s="2" customFormat="1">
      <c r="A271" s="38"/>
      <c r="B271" s="39"/>
      <c r="C271" s="40"/>
      <c r="D271" s="233" t="s">
        <v>125</v>
      </c>
      <c r="E271" s="40"/>
      <c r="F271" s="234" t="s">
        <v>1257</v>
      </c>
      <c r="G271" s="40"/>
      <c r="H271" s="40"/>
      <c r="I271" s="235"/>
      <c r="J271" s="40"/>
      <c r="K271" s="40"/>
      <c r="L271" s="44"/>
      <c r="M271" s="236"/>
      <c r="N271" s="237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125</v>
      </c>
      <c r="AU271" s="17" t="s">
        <v>83</v>
      </c>
    </row>
    <row r="272" s="12" customFormat="1" ht="22.8" customHeight="1">
      <c r="A272" s="12"/>
      <c r="B272" s="203"/>
      <c r="C272" s="204"/>
      <c r="D272" s="205" t="s">
        <v>72</v>
      </c>
      <c r="E272" s="217" t="s">
        <v>703</v>
      </c>
      <c r="F272" s="217" t="s">
        <v>933</v>
      </c>
      <c r="G272" s="204"/>
      <c r="H272" s="204"/>
      <c r="I272" s="207"/>
      <c r="J272" s="218">
        <f>BK272</f>
        <v>0</v>
      </c>
      <c r="K272" s="204"/>
      <c r="L272" s="209"/>
      <c r="M272" s="210"/>
      <c r="N272" s="211"/>
      <c r="O272" s="211"/>
      <c r="P272" s="212">
        <f>SUM(P273:P274)</f>
        <v>0</v>
      </c>
      <c r="Q272" s="211"/>
      <c r="R272" s="212">
        <f>SUM(R273:R274)</f>
        <v>0</v>
      </c>
      <c r="S272" s="211"/>
      <c r="T272" s="213">
        <f>SUM(T273:T274)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14" t="s">
        <v>81</v>
      </c>
      <c r="AT272" s="215" t="s">
        <v>72</v>
      </c>
      <c r="AU272" s="215" t="s">
        <v>81</v>
      </c>
      <c r="AY272" s="214" t="s">
        <v>117</v>
      </c>
      <c r="BK272" s="216">
        <f>SUM(BK273:BK274)</f>
        <v>0</v>
      </c>
    </row>
    <row r="273" s="2" customFormat="1" ht="14.4" customHeight="1">
      <c r="A273" s="38"/>
      <c r="B273" s="39"/>
      <c r="C273" s="219" t="s">
        <v>428</v>
      </c>
      <c r="D273" s="219" t="s">
        <v>120</v>
      </c>
      <c r="E273" s="220" t="s">
        <v>372</v>
      </c>
      <c r="F273" s="221" t="s">
        <v>934</v>
      </c>
      <c r="G273" s="222" t="s">
        <v>123</v>
      </c>
      <c r="H273" s="223">
        <v>1</v>
      </c>
      <c r="I273" s="224"/>
      <c r="J273" s="225">
        <f>ROUND(I273*H273,2)</f>
        <v>0</v>
      </c>
      <c r="K273" s="226"/>
      <c r="L273" s="44"/>
      <c r="M273" s="227" t="s">
        <v>1</v>
      </c>
      <c r="N273" s="228" t="s">
        <v>38</v>
      </c>
      <c r="O273" s="91"/>
      <c r="P273" s="229">
        <f>O273*H273</f>
        <v>0</v>
      </c>
      <c r="Q273" s="229">
        <v>0</v>
      </c>
      <c r="R273" s="229">
        <f>Q273*H273</f>
        <v>0</v>
      </c>
      <c r="S273" s="229">
        <v>0</v>
      </c>
      <c r="T273" s="230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1" t="s">
        <v>124</v>
      </c>
      <c r="AT273" s="231" t="s">
        <v>120</v>
      </c>
      <c r="AU273" s="231" t="s">
        <v>83</v>
      </c>
      <c r="AY273" s="17" t="s">
        <v>117</v>
      </c>
      <c r="BE273" s="232">
        <f>IF(N273="základní",J273,0)</f>
        <v>0</v>
      </c>
      <c r="BF273" s="232">
        <f>IF(N273="snížená",J273,0)</f>
        <v>0</v>
      </c>
      <c r="BG273" s="232">
        <f>IF(N273="zákl. přenesená",J273,0)</f>
        <v>0</v>
      </c>
      <c r="BH273" s="232">
        <f>IF(N273="sníž. přenesená",J273,0)</f>
        <v>0</v>
      </c>
      <c r="BI273" s="232">
        <f>IF(N273="nulová",J273,0)</f>
        <v>0</v>
      </c>
      <c r="BJ273" s="17" t="s">
        <v>81</v>
      </c>
      <c r="BK273" s="232">
        <f>ROUND(I273*H273,2)</f>
        <v>0</v>
      </c>
      <c r="BL273" s="17" t="s">
        <v>124</v>
      </c>
      <c r="BM273" s="231" t="s">
        <v>424</v>
      </c>
    </row>
    <row r="274" s="2" customFormat="1">
      <c r="A274" s="38"/>
      <c r="B274" s="39"/>
      <c r="C274" s="40"/>
      <c r="D274" s="233" t="s">
        <v>125</v>
      </c>
      <c r="E274" s="40"/>
      <c r="F274" s="234" t="s">
        <v>934</v>
      </c>
      <c r="G274" s="40"/>
      <c r="H274" s="40"/>
      <c r="I274" s="235"/>
      <c r="J274" s="40"/>
      <c r="K274" s="40"/>
      <c r="L274" s="44"/>
      <c r="M274" s="236"/>
      <c r="N274" s="237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125</v>
      </c>
      <c r="AU274" s="17" t="s">
        <v>83</v>
      </c>
    </row>
    <row r="275" s="12" customFormat="1" ht="22.8" customHeight="1">
      <c r="A275" s="12"/>
      <c r="B275" s="203"/>
      <c r="C275" s="204"/>
      <c r="D275" s="205" t="s">
        <v>72</v>
      </c>
      <c r="E275" s="217" t="s">
        <v>132</v>
      </c>
      <c r="F275" s="217" t="s">
        <v>133</v>
      </c>
      <c r="G275" s="204"/>
      <c r="H275" s="204"/>
      <c r="I275" s="207"/>
      <c r="J275" s="218">
        <f>BK275</f>
        <v>0</v>
      </c>
      <c r="K275" s="204"/>
      <c r="L275" s="209"/>
      <c r="M275" s="210"/>
      <c r="N275" s="211"/>
      <c r="O275" s="211"/>
      <c r="P275" s="212">
        <f>SUM(P276:P277)</f>
        <v>0</v>
      </c>
      <c r="Q275" s="211"/>
      <c r="R275" s="212">
        <f>SUM(R276:R277)</f>
        <v>0</v>
      </c>
      <c r="S275" s="211"/>
      <c r="T275" s="213">
        <f>SUM(T276:T277)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14" t="s">
        <v>81</v>
      </c>
      <c r="AT275" s="215" t="s">
        <v>72</v>
      </c>
      <c r="AU275" s="215" t="s">
        <v>81</v>
      </c>
      <c r="AY275" s="214" t="s">
        <v>117</v>
      </c>
      <c r="BK275" s="216">
        <f>SUM(BK276:BK277)</f>
        <v>0</v>
      </c>
    </row>
    <row r="276" s="2" customFormat="1" ht="14.4" customHeight="1">
      <c r="A276" s="38"/>
      <c r="B276" s="39"/>
      <c r="C276" s="219" t="s">
        <v>295</v>
      </c>
      <c r="D276" s="219" t="s">
        <v>120</v>
      </c>
      <c r="E276" s="220" t="s">
        <v>947</v>
      </c>
      <c r="F276" s="221" t="s">
        <v>948</v>
      </c>
      <c r="G276" s="222" t="s">
        <v>410</v>
      </c>
      <c r="H276" s="223">
        <v>20</v>
      </c>
      <c r="I276" s="224"/>
      <c r="J276" s="225">
        <f>ROUND(I276*H276,2)</f>
        <v>0</v>
      </c>
      <c r="K276" s="226"/>
      <c r="L276" s="44"/>
      <c r="M276" s="227" t="s">
        <v>1</v>
      </c>
      <c r="N276" s="228" t="s">
        <v>38</v>
      </c>
      <c r="O276" s="91"/>
      <c r="P276" s="229">
        <f>O276*H276</f>
        <v>0</v>
      </c>
      <c r="Q276" s="229">
        <v>0</v>
      </c>
      <c r="R276" s="229">
        <f>Q276*H276</f>
        <v>0</v>
      </c>
      <c r="S276" s="229">
        <v>0</v>
      </c>
      <c r="T276" s="230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1" t="s">
        <v>124</v>
      </c>
      <c r="AT276" s="231" t="s">
        <v>120</v>
      </c>
      <c r="AU276" s="231" t="s">
        <v>83</v>
      </c>
      <c r="AY276" s="17" t="s">
        <v>117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17" t="s">
        <v>81</v>
      </c>
      <c r="BK276" s="232">
        <f>ROUND(I276*H276,2)</f>
        <v>0</v>
      </c>
      <c r="BL276" s="17" t="s">
        <v>124</v>
      </c>
      <c r="BM276" s="231" t="s">
        <v>432</v>
      </c>
    </row>
    <row r="277" s="2" customFormat="1">
      <c r="A277" s="38"/>
      <c r="B277" s="39"/>
      <c r="C277" s="40"/>
      <c r="D277" s="233" t="s">
        <v>125</v>
      </c>
      <c r="E277" s="40"/>
      <c r="F277" s="234" t="s">
        <v>948</v>
      </c>
      <c r="G277" s="40"/>
      <c r="H277" s="40"/>
      <c r="I277" s="235"/>
      <c r="J277" s="40"/>
      <c r="K277" s="40"/>
      <c r="L277" s="44"/>
      <c r="M277" s="239"/>
      <c r="N277" s="240"/>
      <c r="O277" s="241"/>
      <c r="P277" s="241"/>
      <c r="Q277" s="241"/>
      <c r="R277" s="241"/>
      <c r="S277" s="241"/>
      <c r="T277" s="24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125</v>
      </c>
      <c r="AU277" s="17" t="s">
        <v>83</v>
      </c>
    </row>
    <row r="278" s="2" customFormat="1" ht="6.96" customHeight="1">
      <c r="A278" s="38"/>
      <c r="B278" s="66"/>
      <c r="C278" s="67"/>
      <c r="D278" s="67"/>
      <c r="E278" s="67"/>
      <c r="F278" s="67"/>
      <c r="G278" s="67"/>
      <c r="H278" s="67"/>
      <c r="I278" s="67"/>
      <c r="J278" s="67"/>
      <c r="K278" s="67"/>
      <c r="L278" s="44"/>
      <c r="M278" s="38"/>
      <c r="O278" s="38"/>
      <c r="P278" s="38"/>
      <c r="Q278" s="38"/>
      <c r="R278" s="38"/>
      <c r="S278" s="38"/>
      <c r="T278" s="38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</row>
  </sheetData>
  <sheetProtection sheet="1" autoFilter="0" formatColumns="0" formatRows="0" objects="1" scenarios="1" spinCount="100000" saltValue="fx+D+LaxMlSR+9D42D4jqewrfcj49FFAquKgHrRJSdrrFAkI05le4t5u8sHWm07lIymwLUhPaVNrpViGH1TWCQ==" hashValue="UIY3AIp9lP0uPDD3bvvswGfxUKexglinx44gFP4kAbhkR/V4G8ibaZWOOHTmVGhhlP2+s6q1yq7UzpfLyRSNGQ==" algorithmName="SHA-512" password="CC35"/>
  <autoFilter ref="C127:K277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STA-168\Podpleska</dc:creator>
  <cp:lastModifiedBy>STA-168\Podpleska</cp:lastModifiedBy>
  <dcterms:created xsi:type="dcterms:W3CDTF">2020-10-21T05:53:16Z</dcterms:created>
  <dcterms:modified xsi:type="dcterms:W3CDTF">2020-10-21T05:53:24Z</dcterms:modified>
</cp:coreProperties>
</file>